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СТАНДАРТЫ РАСКРЫТИЯ ИНФОРМАЦИИ\НЭСК\pdf_2018\"/>
    </mc:Choice>
  </mc:AlternateContent>
  <xr:revisionPtr revIDLastSave="0" documentId="8_{241FBC63-6D92-40BF-87FE-01FFF30F4BD3}" xr6:coauthVersionLast="33" xr6:coauthVersionMax="33" xr10:uidLastSave="{00000000-0000-0000-0000-000000000000}"/>
  <bookViews>
    <workbookView xWindow="0" yWindow="0" windowWidth="28800" windowHeight="11565" tabRatio="917" activeTab="3" xr2:uid="{00000000-000D-0000-FFFF-FFFF00000000}"/>
  </bookViews>
  <sheets>
    <sheet name="Титул" sheetId="53" r:id="rId1"/>
    <sheet name="Раздел1" sheetId="54" r:id="rId2"/>
    <sheet name="Раздел2" sheetId="55" r:id="rId3"/>
    <sheet name="Раздел3" sheetId="56" r:id="rId4"/>
    <sheet name="РЭК" sheetId="65" state="hidden" r:id="rId5"/>
    <sheet name="Анализ отклонений" sheetId="66" state="hidden" r:id="rId6"/>
    <sheet name="Сборы_Проверка_РЭК" sheetId="6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op1" localSheetId="5">#REF!</definedName>
    <definedName name="__op1" localSheetId="6">#REF!</definedName>
    <definedName name="__op1">#REF!</definedName>
    <definedName name="__opp1" localSheetId="5">#REF!</definedName>
    <definedName name="__opp1" localSheetId="6">#REF!</definedName>
    <definedName name="__opp1">#REF!</definedName>
    <definedName name="__opp2" localSheetId="5">#REF!</definedName>
    <definedName name="__opp2" localSheetId="6">#REF!</definedName>
    <definedName name="__opp2">#REF!</definedName>
    <definedName name="__opp3" localSheetId="5">#REF!</definedName>
    <definedName name="__opp3" localSheetId="6">#REF!</definedName>
    <definedName name="__opp3">#REF!</definedName>
    <definedName name="__opp4" localSheetId="5">#REF!</definedName>
    <definedName name="__opp4" localSheetId="6">#REF!</definedName>
    <definedName name="__opp4">#REF!</definedName>
    <definedName name="__opp5" localSheetId="5">#REF!</definedName>
    <definedName name="__opp5" localSheetId="6">#REF!</definedName>
    <definedName name="__opp5">#REF!</definedName>
    <definedName name="__opp6" localSheetId="5">#REF!</definedName>
    <definedName name="__opp6" localSheetId="6">#REF!</definedName>
    <definedName name="__opp6">#REF!</definedName>
    <definedName name="__opp7" localSheetId="5">#REF!</definedName>
    <definedName name="__opp7" localSheetId="6">#REF!</definedName>
    <definedName name="__opp7">#REF!</definedName>
    <definedName name="__vp1" localSheetId="5">'[1]Пол отпуск'!#REF!</definedName>
    <definedName name="__vp1" localSheetId="1">'[1]Пол отпуск'!#REF!</definedName>
    <definedName name="__vp1" localSheetId="2">'[1]Пол отпуск'!#REF!</definedName>
    <definedName name="__vp1" localSheetId="3">'[1]Пол отпуск'!#REF!</definedName>
    <definedName name="__vp1" localSheetId="6">'[1]Пол отпуск'!#REF!</definedName>
    <definedName name="__vp1" localSheetId="0">'[1]Пол отпуск'!#REF!</definedName>
    <definedName name="__vp1">'[1]Пол отпуск'!#REF!</definedName>
    <definedName name="__vpp1" localSheetId="5">#REF!</definedName>
    <definedName name="__vpp1" localSheetId="6">#REF!</definedName>
    <definedName name="__vpp1">#REF!</definedName>
    <definedName name="__vpp2" localSheetId="5">#REF!</definedName>
    <definedName name="__vpp2" localSheetId="6">#REF!</definedName>
    <definedName name="__vpp2">#REF!</definedName>
    <definedName name="__vpp3" localSheetId="5">#REF!</definedName>
    <definedName name="__vpp3" localSheetId="6">#REF!</definedName>
    <definedName name="__vpp3">#REF!</definedName>
    <definedName name="__vpp4" localSheetId="5">#REF!</definedName>
    <definedName name="__vpp4" localSheetId="6">#REF!</definedName>
    <definedName name="__vpp4">#REF!</definedName>
    <definedName name="__vpp5" localSheetId="5">#REF!</definedName>
    <definedName name="__vpp5" localSheetId="6">#REF!</definedName>
    <definedName name="__vpp5">#REF!</definedName>
    <definedName name="__vpp6" localSheetId="5">#REF!</definedName>
    <definedName name="__vpp6" localSheetId="6">#REF!</definedName>
    <definedName name="__vpp6">#REF!</definedName>
    <definedName name="__vpp7" localSheetId="5">#REF!</definedName>
    <definedName name="__vpp7" localSheetId="6">#REF!</definedName>
    <definedName name="__vpp7">#REF!</definedName>
    <definedName name="_10_1pg">[2]FORM3.2018!$N$8</definedName>
    <definedName name="_10_2pg">[2]FORM3.2018!$O$8</definedName>
    <definedName name="_150_1pg">[2]FORM3.2018!$N$5</definedName>
    <definedName name="_150_2pg">[2]FORM3.2018!$O$5</definedName>
    <definedName name="_150_670_1pg">[2]FORM3.2018!$N$6</definedName>
    <definedName name="_150_670_2pg">[2]FORM3.2018!$O$6</definedName>
    <definedName name="_46EE_2016_nas_1pg">'[2]46EE_2016_nas'!$B$2:$B$7</definedName>
    <definedName name="_46EE_2016_nas_2pg">'[2]46EE_2016_nas'!$B$8:$B$13</definedName>
    <definedName name="_670_10_1pg">[2]FORM3.2018!$N$7</definedName>
    <definedName name="_670_10_2pg">[2]FORM3.2018!$O$7</definedName>
    <definedName name="_IDОтчета">178174</definedName>
    <definedName name="_IDШаблона">178176</definedName>
    <definedName name="_op1" localSheetId="5">#REF!</definedName>
    <definedName name="_op1" localSheetId="6">#REF!</definedName>
    <definedName name="_op1">#REF!</definedName>
    <definedName name="_opp1" localSheetId="5">#REF!</definedName>
    <definedName name="_opp1" localSheetId="6">#REF!</definedName>
    <definedName name="_opp1">#REF!</definedName>
    <definedName name="_opp2" localSheetId="5">#REF!</definedName>
    <definedName name="_opp2" localSheetId="6">#REF!</definedName>
    <definedName name="_opp2">#REF!</definedName>
    <definedName name="_opp3" localSheetId="5">#REF!</definedName>
    <definedName name="_opp3" localSheetId="6">#REF!</definedName>
    <definedName name="_opp3">#REF!</definedName>
    <definedName name="_opp4" localSheetId="5">#REF!</definedName>
    <definedName name="_opp4" localSheetId="6">#REF!</definedName>
    <definedName name="_opp4">#REF!</definedName>
    <definedName name="_opp5" localSheetId="5">#REF!</definedName>
    <definedName name="_opp5" localSheetId="6">#REF!</definedName>
    <definedName name="_opp5">#REF!</definedName>
    <definedName name="_opp6" localSheetId="5">#REF!</definedName>
    <definedName name="_opp6" localSheetId="6">#REF!</definedName>
    <definedName name="_opp6">#REF!</definedName>
    <definedName name="_opp7" localSheetId="5">#REF!</definedName>
    <definedName name="_opp7" localSheetId="6">#REF!</definedName>
    <definedName name="_opp7">#REF!</definedName>
    <definedName name="_prd2">[3]Титульный!$E$28</definedName>
    <definedName name="_vp1" localSheetId="5">'[1]Пол отпуск'!#REF!</definedName>
    <definedName name="_vp1" localSheetId="1">'[1]Пол отпуск'!#REF!</definedName>
    <definedName name="_vp1" localSheetId="2">'[1]Пол отпуск'!#REF!</definedName>
    <definedName name="_vp1" localSheetId="3">'[1]Пол отпуск'!#REF!</definedName>
    <definedName name="_vp1" localSheetId="6">'[1]Пол отпуск'!#REF!</definedName>
    <definedName name="_vp1" localSheetId="0">'[1]Пол отпуск'!#REF!</definedName>
    <definedName name="_vp1">'[1]Пол отпуск'!#REF!</definedName>
    <definedName name="_vpp1" localSheetId="5">#REF!</definedName>
    <definedName name="_vpp1" localSheetId="6">#REF!</definedName>
    <definedName name="_vpp1">#REF!</definedName>
    <definedName name="_vpp2" localSheetId="5">#REF!</definedName>
    <definedName name="_vpp2" localSheetId="6">#REF!</definedName>
    <definedName name="_vpp2">#REF!</definedName>
    <definedName name="_vpp3" localSheetId="5">#REF!</definedName>
    <definedName name="_vpp3" localSheetId="6">#REF!</definedName>
    <definedName name="_vpp3">#REF!</definedName>
    <definedName name="_vpp4" localSheetId="5">#REF!</definedName>
    <definedName name="_vpp4" localSheetId="6">#REF!</definedName>
    <definedName name="_vpp4">#REF!</definedName>
    <definedName name="_vpp5" localSheetId="5">#REF!</definedName>
    <definedName name="_vpp5" localSheetId="6">#REF!</definedName>
    <definedName name="_vpp5">#REF!</definedName>
    <definedName name="_vpp6" localSheetId="5">#REF!</definedName>
    <definedName name="_vpp6" localSheetId="6">#REF!</definedName>
    <definedName name="_vpp6">#REF!</definedName>
    <definedName name="_vpp7" localSheetId="5">#REF!</definedName>
    <definedName name="_vpp7" localSheetId="6">#REF!</definedName>
    <definedName name="_vpp7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ddList_24_01_2" localSheetId="5">#REF!</definedName>
    <definedName name="addList_24_01_2" localSheetId="6">#REF!</definedName>
    <definedName name="addList_24_01_2">#REF!</definedName>
    <definedName name="addList_24_02_2" localSheetId="5">#REF!</definedName>
    <definedName name="addList_24_02_2" localSheetId="6">#REF!</definedName>
    <definedName name="addList_24_02_2">#REF!</definedName>
    <definedName name="addList_24_03_2" localSheetId="5">#REF!</definedName>
    <definedName name="addList_24_03_2" localSheetId="6">#REF!</definedName>
    <definedName name="addList_24_03_2">#REF!</definedName>
    <definedName name="addList_24_04_2" localSheetId="5">#REF!</definedName>
    <definedName name="addList_24_04_2" localSheetId="6">#REF!</definedName>
    <definedName name="addList_24_04_2">#REF!</definedName>
    <definedName name="addList_24_05_2" localSheetId="5">#REF!</definedName>
    <definedName name="addList_24_05_2" localSheetId="6">#REF!</definedName>
    <definedName name="addList_24_05_2">#REF!</definedName>
    <definedName name="addList_24_06_2" localSheetId="5">#REF!</definedName>
    <definedName name="addList_24_06_2" localSheetId="6">#REF!</definedName>
    <definedName name="addList_24_06_2">#REF!</definedName>
    <definedName name="addList_25_2" localSheetId="5">#REF!</definedName>
    <definedName name="addList_25_2" localSheetId="6">#REF!</definedName>
    <definedName name="addList_25_2">#REF!</definedName>
    <definedName name="addList_28_2" localSheetId="5">#REF!</definedName>
    <definedName name="addList_28_2" localSheetId="6">#REF!</definedName>
    <definedName name="addList_28_2">#REF!</definedName>
    <definedName name="anscount" hidden="1">1</definedName>
    <definedName name="check_bc_5" localSheetId="5">#REF!</definedName>
    <definedName name="check_bc_5" localSheetId="6">#REF!</definedName>
    <definedName name="check_bc_5">#REF!</definedName>
    <definedName name="check_bc_6" localSheetId="5">#REF!</definedName>
    <definedName name="check_bc_6" localSheetId="6">#REF!</definedName>
    <definedName name="check_bc_6">#REF!</definedName>
    <definedName name="chkGetUpdatesValue" localSheetId="5">#REF!</definedName>
    <definedName name="chkGetUpdatesValue" localSheetId="6">#REF!</definedName>
    <definedName name="chkGetUpdatesValue">#REF!</definedName>
    <definedName name="chkNoUpdatesValue" localSheetId="5">#REF!</definedName>
    <definedName name="chkNoUpdatesValue" localSheetId="6">#REF!</definedName>
    <definedName name="chkNoUpdatesValue">#REF!</definedName>
    <definedName name="CHOK">#N/A</definedName>
    <definedName name="code" localSheetId="5">#REF!</definedName>
    <definedName name="code" localSheetId="6">#REF!</definedName>
    <definedName name="code">#REF!</definedName>
    <definedName name="CompOt">#N/A</definedName>
    <definedName name="CompRas">#N/A</definedName>
    <definedName name="DaNet" localSheetId="5">[4]TEHSHEET!$K$2:$K$3</definedName>
    <definedName name="DaNet" localSheetId="1">[4]TEHSHEET!$K$2:$K$3</definedName>
    <definedName name="DaNet" localSheetId="2">[4]TEHSHEET!$K$2:$K$3</definedName>
    <definedName name="DaNet" localSheetId="3">[4]TEHSHEET!$K$2:$K$3</definedName>
    <definedName name="DaNet" localSheetId="0">[4]TEHSHEET!$K$2:$K$3</definedName>
    <definedName name="DaNet">[4]TEHSHEET!$K$2:$K$3</definedName>
    <definedName name="DOCS_DELETE_HL_COLUMN_MARKER" localSheetId="5">'[3]Библиотека документов'!#REF!</definedName>
    <definedName name="DOCS_DELETE_HL_COLUMN_MARKER" localSheetId="6">'[3]Библиотека документов'!#REF!</definedName>
    <definedName name="DOCS_DELETE_HL_COLUMN_MARKER">'[3]Библиотека документов'!#REF!</definedName>
    <definedName name="FirstLine" localSheetId="5">#REF!</definedName>
    <definedName name="FirstLine" localSheetId="6">#REF!</definedName>
    <definedName name="FirstLine">#REF!</definedName>
    <definedName name="flag_link" localSheetId="5">[3]Титульный!#REF!</definedName>
    <definedName name="flag_link" localSheetId="6">[3]Титульный!#REF!</definedName>
    <definedName name="flag_link">[3]Титульный!#REF!</definedName>
    <definedName name="form3_kvt_1pg">[2]FORM3.2018!$N$10</definedName>
    <definedName name="form3_kvt_2pg">[2]FORM3.2018!$O$10</definedName>
    <definedName name="Hidden_m_col_14" localSheetId="5">#REF!</definedName>
    <definedName name="Hidden_m_col_14" localSheetId="6">#REF!</definedName>
    <definedName name="Hidden_m_col_14">#REF!</definedName>
    <definedName name="Hide_range_27_0" localSheetId="5">#REF!</definedName>
    <definedName name="Hide_range_27_0" localSheetId="6">#REF!</definedName>
    <definedName name="Hide_range_27_0">#REF!</definedName>
    <definedName name="Hide_range_27_1" localSheetId="5">#REF!</definedName>
    <definedName name="Hide_range_27_1" localSheetId="6">#REF!</definedName>
    <definedName name="Hide_range_27_1">#REF!</definedName>
    <definedName name="Hide_range_27_2" localSheetId="5">#REF!</definedName>
    <definedName name="Hide_range_27_2" localSheetId="6">#REF!</definedName>
    <definedName name="Hide_range_27_2">#REF!</definedName>
    <definedName name="Hide_range_27_3" localSheetId="5">#REF!</definedName>
    <definedName name="Hide_range_27_3" localSheetId="6">#REF!</definedName>
    <definedName name="Hide_range_27_3">#REF!</definedName>
    <definedName name="Hide_range_27_4" localSheetId="5">#REF!</definedName>
    <definedName name="Hide_range_27_4" localSheetId="6">#REF!</definedName>
    <definedName name="Hide_range_27_4">#REF!</definedName>
    <definedName name="Hide_range_27_5" localSheetId="5">#REF!</definedName>
    <definedName name="Hide_range_27_5" localSheetId="6">#REF!</definedName>
    <definedName name="Hide_range_27_5">#REF!</definedName>
    <definedName name="Hide_range_27_6" localSheetId="5">#REF!</definedName>
    <definedName name="Hide_range_27_6" localSheetId="6">#REF!</definedName>
    <definedName name="Hide_range_27_6">#REF!</definedName>
    <definedName name="Hide_range_27_7" localSheetId="5">#REF!</definedName>
    <definedName name="Hide_range_27_7" localSheetId="6">#REF!</definedName>
    <definedName name="Hide_range_27_7">#REF!</definedName>
    <definedName name="Hide_range_27_8" localSheetId="5">#REF!</definedName>
    <definedName name="Hide_range_27_8" localSheetId="6">#REF!</definedName>
    <definedName name="Hide_range_27_8">#REF!</definedName>
    <definedName name="Hide_range_List27" localSheetId="5">#REF!</definedName>
    <definedName name="Hide_range_List27" localSheetId="6">#REF!</definedName>
    <definedName name="Hide_range_List27">#REF!</definedName>
    <definedName name="Instr_1" localSheetId="5">#REF!</definedName>
    <definedName name="Instr_1" localSheetId="6">#REF!</definedName>
    <definedName name="Instr_1">#REF!</definedName>
    <definedName name="Instr_2" localSheetId="5">#REF!</definedName>
    <definedName name="Instr_2" localSheetId="6">#REF!</definedName>
    <definedName name="Instr_2">#REF!</definedName>
    <definedName name="Instr_3" localSheetId="5">#REF!</definedName>
    <definedName name="Instr_3" localSheetId="6">#REF!</definedName>
    <definedName name="Instr_3">#REF!</definedName>
    <definedName name="Instr_4" localSheetId="5">#REF!</definedName>
    <definedName name="Instr_4" localSheetId="6">#REF!</definedName>
    <definedName name="Instr_4">#REF!</definedName>
    <definedName name="Instr_5" localSheetId="5">#REF!</definedName>
    <definedName name="Instr_5" localSheetId="6">#REF!</definedName>
    <definedName name="Instr_5">#REF!</definedName>
    <definedName name="Instr_6" localSheetId="5">#REF!</definedName>
    <definedName name="Instr_6" localSheetId="6">#REF!</definedName>
    <definedName name="Instr_6">#REF!</definedName>
    <definedName name="Instr_7" localSheetId="5">#REF!</definedName>
    <definedName name="Instr_7" localSheetId="6">#REF!</definedName>
    <definedName name="Instr_7">#REF!</definedName>
    <definedName name="Instr_8" localSheetId="5">#REF!</definedName>
    <definedName name="Instr_8" localSheetId="6">#REF!</definedName>
    <definedName name="Instr_8">#REF!</definedName>
    <definedName name="LastUpdateDate_MO" localSheetId="5">[3]Титульный!#REF!</definedName>
    <definedName name="LastUpdateDate_MO" localSheetId="6">[3]Титульный!#REF!</definedName>
    <definedName name="LastUpdateDate_MO">[3]Титульный!#REF!</definedName>
    <definedName name="list_fin">[2]TEHSHEET!$K$2:$K$6</definedName>
    <definedName name="list_manth">[2]TEHSHEET!$I$2:$I$13</definedName>
    <definedName name="list_opt_roz">[2]TEHSHEET!$M$2:$M$3</definedName>
    <definedName name="list_year">[2]TEHSHEET!$G$5:$G$8</definedName>
    <definedName name="lock_2013_1" localSheetId="5">#REF!</definedName>
    <definedName name="lock_2013_1" localSheetId="6">#REF!</definedName>
    <definedName name="lock_2013_1">#REF!</definedName>
    <definedName name="lock_2013_10" localSheetId="5">#REF!</definedName>
    <definedName name="lock_2013_10" localSheetId="6">#REF!</definedName>
    <definedName name="lock_2013_10">#REF!</definedName>
    <definedName name="lock_2013_11" localSheetId="5">#REF!</definedName>
    <definedName name="lock_2013_11" localSheetId="6">#REF!</definedName>
    <definedName name="lock_2013_11">#REF!</definedName>
    <definedName name="lock_2013_12" localSheetId="5">#REF!</definedName>
    <definedName name="lock_2013_12" localSheetId="6">#REF!</definedName>
    <definedName name="lock_2013_12">#REF!</definedName>
    <definedName name="lock_2013_13" localSheetId="5">#REF!</definedName>
    <definedName name="lock_2013_13" localSheetId="6">#REF!</definedName>
    <definedName name="lock_2013_13">#REF!</definedName>
    <definedName name="lock_2013_14" localSheetId="5">#REF!</definedName>
    <definedName name="lock_2013_14" localSheetId="6">#REF!</definedName>
    <definedName name="lock_2013_14">#REF!</definedName>
    <definedName name="lock_2013_15" localSheetId="5">#REF!</definedName>
    <definedName name="lock_2013_15" localSheetId="6">#REF!</definedName>
    <definedName name="lock_2013_15">#REF!</definedName>
    <definedName name="lock_2013_16" localSheetId="5">#REF!</definedName>
    <definedName name="lock_2013_16" localSheetId="6">#REF!</definedName>
    <definedName name="lock_2013_16">#REF!</definedName>
    <definedName name="lock_2013_17" localSheetId="5">#REF!</definedName>
    <definedName name="lock_2013_17" localSheetId="6">#REF!</definedName>
    <definedName name="lock_2013_17">#REF!</definedName>
    <definedName name="lock_2013_18" localSheetId="5">#REF!</definedName>
    <definedName name="lock_2013_18" localSheetId="6">#REF!</definedName>
    <definedName name="lock_2013_18">#REF!</definedName>
    <definedName name="lock_2013_2" localSheetId="5">#REF!</definedName>
    <definedName name="lock_2013_2" localSheetId="6">#REF!</definedName>
    <definedName name="lock_2013_2">#REF!</definedName>
    <definedName name="lock_2013_3" localSheetId="5">#REF!</definedName>
    <definedName name="lock_2013_3" localSheetId="6">#REF!</definedName>
    <definedName name="lock_2013_3">#REF!</definedName>
    <definedName name="lock_2013_4" localSheetId="5">#REF!</definedName>
    <definedName name="lock_2013_4" localSheetId="6">#REF!</definedName>
    <definedName name="lock_2013_4">#REF!</definedName>
    <definedName name="lock_2013_5" localSheetId="5">#REF!</definedName>
    <definedName name="lock_2013_5" localSheetId="6">#REF!</definedName>
    <definedName name="lock_2013_5">#REF!</definedName>
    <definedName name="lock_2013_6" localSheetId="5">#REF!</definedName>
    <definedName name="lock_2013_6" localSheetId="6">#REF!</definedName>
    <definedName name="lock_2013_6">#REF!</definedName>
    <definedName name="lock_2013_7" localSheetId="5">#REF!</definedName>
    <definedName name="lock_2013_7" localSheetId="6">#REF!</definedName>
    <definedName name="lock_2013_7">#REF!</definedName>
    <definedName name="lock_2013_8" localSheetId="5">#REF!</definedName>
    <definedName name="lock_2013_8" localSheetId="6">#REF!</definedName>
    <definedName name="lock_2013_8">#REF!</definedName>
    <definedName name="lock_2013_9" localSheetId="5">#REF!</definedName>
    <definedName name="lock_2013_9" localSheetId="6">#REF!</definedName>
    <definedName name="lock_2013_9">#REF!</definedName>
    <definedName name="lock_6">'[2]3.15'!$G$15</definedName>
    <definedName name="locl_2013">'[2]Свод НВВ'!$AJ$12:$AM$12,'[2]Свод НВВ'!$AJ$15:$AO$15,'[2]Свод НВВ'!$AN$19,'[2]Свод НВВ'!$AN$25,'[2]Свод НВВ'!$AI$43:$AN$47,'[2]Свод НВВ'!$AI$52:$AN$59,'[2]Свод НВВ'!$AI$25,'[2]Свод НВВ'!$AI$19,'[2]Свод НВВ'!$AI$65:$AN$66,'[2]Свод НВВ'!$AI$70:$AN$72,'[2]Свод НВВ'!$AI$79:$AN$80,'[2]Свод НВВ'!$AI$86:$AN$92,'[2]Свод НВВ'!$AI$110:$AN$119,'[2]Свод НВВ'!$AI$128:$AN$136</definedName>
    <definedName name="locl_2013_1" localSheetId="5">#REF!</definedName>
    <definedName name="locl_2013_1" localSheetId="6">#REF!</definedName>
    <definedName name="locl_2013_1">#REF!</definedName>
    <definedName name="logic">[2]TEHSHEET!$F$2:$F$3</definedName>
    <definedName name="MAIN_DOCS_ADD_HL" localSheetId="5">'[3]Библиотека документов'!#REF!</definedName>
    <definedName name="MAIN_DOCS_ADD_HL" localSheetId="6">'[3]Библиотека документов'!#REF!</definedName>
    <definedName name="MAIN_DOCS_ADD_HL">'[3]Библиотека документов'!#REF!</definedName>
    <definedName name="MO_LIST_51">[5]REESTR_MO!$B$409</definedName>
    <definedName name="month_col">[2]TEHSHEET!$N$2:$O$13</definedName>
    <definedName name="month_col1">[2]TEHSHEET!$O$2:$P$13</definedName>
    <definedName name="month_list" localSheetId="5">[4]TEHSHEET!$F$1:$F$13</definedName>
    <definedName name="month_list" localSheetId="1">[4]TEHSHEET!$F$1:$F$13</definedName>
    <definedName name="month_list" localSheetId="2">[4]TEHSHEET!$F$1:$F$13</definedName>
    <definedName name="month_list" localSheetId="3">[4]TEHSHEET!$F$1:$F$13</definedName>
    <definedName name="month_list" localSheetId="0">[4]TEHSHEET!$F$1:$F$13</definedName>
    <definedName name="month_list">[4]TEHSHEET!$F$1:$F$13</definedName>
    <definedName name="month_sbit_nadb_setup">[2]Титульный!$E$28</definedName>
    <definedName name="MR_LIST" localSheetId="5">[4]REESTR_MO!$D$2:$D$27</definedName>
    <definedName name="MR_LIST" localSheetId="1">[4]REESTR_MO!$D$2:$D$27</definedName>
    <definedName name="MR_LIST" localSheetId="2">[4]REESTR_MO!$D$2:$D$27</definedName>
    <definedName name="MR_LIST" localSheetId="3">[4]REESTR_MO!$D$2:$D$27</definedName>
    <definedName name="MR_LIST" localSheetId="0">[4]REESTR_MO!$D$2:$D$27</definedName>
    <definedName name="MR_LIST">[4]REESTR_MO!$D$2:$D$27</definedName>
    <definedName name="nds" localSheetId="5">[6]Заголовок!$G$30</definedName>
    <definedName name="nds" localSheetId="1">[6]Заголовок!$G$30</definedName>
    <definedName name="nds" localSheetId="2">[6]Заголовок!$G$30</definedName>
    <definedName name="nds" localSheetId="3">[6]Заголовок!$G$30</definedName>
    <definedName name="nds" localSheetId="0">[6]Заголовок!$G$30</definedName>
    <definedName name="nds">[6]Заголовок!$G$30</definedName>
    <definedName name="opt_roz">[2]Титульный!$E$27</definedName>
    <definedName name="optroz" localSheetId="5">[3]Титульный!#REF!</definedName>
    <definedName name="optroz" localSheetId="6">[3]Титульный!#REF!</definedName>
    <definedName name="optroz">[3]Титульный!#REF!</definedName>
    <definedName name="org">[7]Титульный!$G$18</definedName>
    <definedName name="OTHER_DOCS_ADD_HL" localSheetId="5">'[3]Библиотека документов'!#REF!</definedName>
    <definedName name="OTHER_DOCS_ADD_HL" localSheetId="6">'[3]Библиотека документов'!#REF!</definedName>
    <definedName name="OTHER_DOCS_ADD_HL">'[3]Библиотека документов'!#REF!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localSheetId="6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Ins_ListComs_1" localSheetId="5">[3]Комментарии!#REF!</definedName>
    <definedName name="pIns_ListComs_1" localSheetId="6">[3]Комментарии!#REF!</definedName>
    <definedName name="pIns_ListComs_1">[3]Комментарии!#REF!</definedName>
    <definedName name="prd">[2]Титульный!$E$13</definedName>
    <definedName name="prd1_lock_14" localSheetId="5">#REF!</definedName>
    <definedName name="prd1_lock_14" localSheetId="6">#REF!</definedName>
    <definedName name="prd1_lock_14">#REF!</definedName>
    <definedName name="prd1_lock_15" localSheetId="5">#REF!</definedName>
    <definedName name="prd1_lock_15" localSheetId="6">#REF!</definedName>
    <definedName name="prd1_lock_15">#REF!</definedName>
    <definedName name="prd1_lock_16" localSheetId="5">#REF!</definedName>
    <definedName name="prd1_lock_16" localSheetId="6">#REF!</definedName>
    <definedName name="prd1_lock_16">#REF!</definedName>
    <definedName name="prd1_lock_17" localSheetId="5">#REF!</definedName>
    <definedName name="prd1_lock_17" localSheetId="6">#REF!</definedName>
    <definedName name="prd1_lock_17">#REF!</definedName>
    <definedName name="prd1_lock_18" localSheetId="5">#REF!</definedName>
    <definedName name="prd1_lock_18" localSheetId="6">#REF!</definedName>
    <definedName name="prd1_lock_18">#REF!</definedName>
    <definedName name="prd1_lock_19" localSheetId="5">#REF!</definedName>
    <definedName name="prd1_lock_19" localSheetId="6">#REF!</definedName>
    <definedName name="prd1_lock_19">#REF!</definedName>
    <definedName name="prd1_lock_20" localSheetId="5">#REF!</definedName>
    <definedName name="prd1_lock_20" localSheetId="6">#REF!</definedName>
    <definedName name="prd1_lock_20">#REF!</definedName>
    <definedName name="prd1_lock_26" localSheetId="5">#REF!</definedName>
    <definedName name="prd1_lock_26" localSheetId="6">#REF!</definedName>
    <definedName name="prd1_lock_26">#REF!</definedName>
    <definedName name="prd1_lock_29" localSheetId="5">#REF!</definedName>
    <definedName name="prd1_lock_29" localSheetId="6">#REF!</definedName>
    <definedName name="prd1_lock_29">#REF!</definedName>
    <definedName name="prd1_merge_1" localSheetId="5">#REF!</definedName>
    <definedName name="prd1_merge_1" localSheetId="6">#REF!</definedName>
    <definedName name="prd1_merge_1">#REF!</definedName>
    <definedName name="prd1_merge_2" localSheetId="5">#REF!</definedName>
    <definedName name="prd1_merge_2" localSheetId="6">#REF!</definedName>
    <definedName name="prd1_merge_2">#REF!</definedName>
    <definedName name="prd1_merge_3" localSheetId="5">#REF!</definedName>
    <definedName name="prd1_merge_3" localSheetId="6">#REF!</definedName>
    <definedName name="prd1_merge_3">#REF!</definedName>
    <definedName name="prd1_merge_4" localSheetId="5">#REF!</definedName>
    <definedName name="prd1_merge_4" localSheetId="6">#REF!</definedName>
    <definedName name="prd1_merge_4">#REF!</definedName>
    <definedName name="prd1_merge_5" localSheetId="5">#REF!</definedName>
    <definedName name="prd1_merge_5" localSheetId="6">#REF!</definedName>
    <definedName name="prd1_merge_5">#REF!</definedName>
    <definedName name="prd1_merge_6" localSheetId="5">#REF!</definedName>
    <definedName name="prd1_merge_6" localSheetId="6">#REF!</definedName>
    <definedName name="prd1_merge_6">#REF!</definedName>
    <definedName name="prd1_merge_7" localSheetId="5">#REF!</definedName>
    <definedName name="prd1_merge_7" localSheetId="6">#REF!</definedName>
    <definedName name="prd1_merge_7">#REF!</definedName>
    <definedName name="prd1_merge_8" localSheetId="5">#REF!</definedName>
    <definedName name="prd1_merge_8" localSheetId="6">#REF!</definedName>
    <definedName name="prd1_merge_8">#REF!</definedName>
    <definedName name="prd1_merge_9" localSheetId="5">#REF!</definedName>
    <definedName name="prd1_merge_9" localSheetId="6">#REF!</definedName>
    <definedName name="prd1_merge_9">#REF!</definedName>
    <definedName name="prd2_1">[2]Титульный!$E$31</definedName>
    <definedName name="prd2_list">[5]TEHSHEET!$T$2:$T$5</definedName>
    <definedName name="prd2_list_1">[2]TEHSHEET!$U$2:$U$3</definedName>
    <definedName name="prd2_lock_14" localSheetId="5">#REF!</definedName>
    <definedName name="prd2_lock_14" localSheetId="6">#REF!</definedName>
    <definedName name="prd2_lock_14">#REF!</definedName>
    <definedName name="prd2_lock_15" localSheetId="5">#REF!</definedName>
    <definedName name="prd2_lock_15" localSheetId="6">#REF!</definedName>
    <definedName name="prd2_lock_15">#REF!</definedName>
    <definedName name="prd2_lock_16" localSheetId="5">#REF!</definedName>
    <definedName name="prd2_lock_16" localSheetId="6">#REF!</definedName>
    <definedName name="prd2_lock_16">#REF!</definedName>
    <definedName name="prd2_lock_17" localSheetId="5">#REF!</definedName>
    <definedName name="prd2_lock_17" localSheetId="6">#REF!</definedName>
    <definedName name="prd2_lock_17">#REF!</definedName>
    <definedName name="prd2_lock_18" localSheetId="5">#REF!</definedName>
    <definedName name="prd2_lock_18" localSheetId="6">#REF!</definedName>
    <definedName name="prd2_lock_18">#REF!</definedName>
    <definedName name="prd2_lock_19" localSheetId="5">#REF!</definedName>
    <definedName name="prd2_lock_19" localSheetId="6">#REF!</definedName>
    <definedName name="prd2_lock_19">#REF!</definedName>
    <definedName name="prd2_lock_20" localSheetId="5">#REF!</definedName>
    <definedName name="prd2_lock_20" localSheetId="6">#REF!</definedName>
    <definedName name="prd2_lock_20">#REF!</definedName>
    <definedName name="prd2_lock_26" localSheetId="5">#REF!</definedName>
    <definedName name="prd2_lock_26" localSheetId="6">#REF!</definedName>
    <definedName name="prd2_lock_26">#REF!</definedName>
    <definedName name="prd2_lock_29" localSheetId="5">#REF!</definedName>
    <definedName name="prd2_lock_29" localSheetId="6">#REF!</definedName>
    <definedName name="prd2_lock_29">#REF!</definedName>
    <definedName name="prd2_merge_1" localSheetId="5">#REF!</definedName>
    <definedName name="prd2_merge_1" localSheetId="6">#REF!</definedName>
    <definedName name="prd2_merge_1">#REF!</definedName>
    <definedName name="prd2_merge_2" localSheetId="5">#REF!</definedName>
    <definedName name="prd2_merge_2" localSheetId="6">#REF!</definedName>
    <definedName name="prd2_merge_2">#REF!</definedName>
    <definedName name="prd2_merge_3" localSheetId="5">#REF!</definedName>
    <definedName name="prd2_merge_3" localSheetId="6">#REF!</definedName>
    <definedName name="prd2_merge_3">#REF!</definedName>
    <definedName name="prd2_merge_4" localSheetId="5">#REF!</definedName>
    <definedName name="prd2_merge_4" localSheetId="6">#REF!</definedName>
    <definedName name="prd2_merge_4">#REF!</definedName>
    <definedName name="prd2_merge_5" localSheetId="5">#REF!</definedName>
    <definedName name="prd2_merge_5" localSheetId="6">#REF!</definedName>
    <definedName name="prd2_merge_5">#REF!</definedName>
    <definedName name="prd2_merge_6" localSheetId="5">#REF!</definedName>
    <definedName name="prd2_merge_6" localSheetId="6">#REF!</definedName>
    <definedName name="prd2_merge_6">#REF!</definedName>
    <definedName name="prd2_merge_7" localSheetId="5">#REF!</definedName>
    <definedName name="prd2_merge_7" localSheetId="6">#REF!</definedName>
    <definedName name="prd2_merge_7">#REF!</definedName>
    <definedName name="prd2_merge_8" localSheetId="5">#REF!</definedName>
    <definedName name="prd2_merge_8" localSheetId="6">#REF!</definedName>
    <definedName name="prd2_merge_8">#REF!</definedName>
    <definedName name="prd2_merge_9" localSheetId="5">#REF!</definedName>
    <definedName name="prd2_merge_9" localSheetId="6">#REF!</definedName>
    <definedName name="prd2_merge_9">#REF!</definedName>
    <definedName name="price_category">[2]Титульный!$G$26</definedName>
    <definedName name="PROT_22" localSheetId="5">P3_PROT_22,P4_PROT_22,P5_PROT_22</definedName>
    <definedName name="PROT_22" localSheetId="6">P3_PROT_22,P4_PROT_22,P5_PROT_22</definedName>
    <definedName name="PROT_22">P3_PROT_22,P4_PROT_22,P5_PROT_22</definedName>
    <definedName name="reg_20" localSheetId="5">#REF!</definedName>
    <definedName name="reg_20" localSheetId="6">#REF!</definedName>
    <definedName name="reg_20">#REF!</definedName>
    <definedName name="reg_21" localSheetId="5">#REF!</definedName>
    <definedName name="reg_21" localSheetId="6">#REF!</definedName>
    <definedName name="reg_21">#REF!</definedName>
    <definedName name="reg_22" localSheetId="5">#REF!</definedName>
    <definedName name="reg_22" localSheetId="6">#REF!</definedName>
    <definedName name="reg_22">#REF!</definedName>
    <definedName name="reg_change_1">'[2]3.15'!$I$11:$I$13,'[2]3.15'!$I$15:$I$16</definedName>
    <definedName name="reg_change_1_t">'[2]3.15'!$P$11:$P$13,'[2]3.15'!$P$15:$P$16</definedName>
    <definedName name="reg_r_1" localSheetId="5">#REF!</definedName>
    <definedName name="reg_r_1" localSheetId="6">#REF!</definedName>
    <definedName name="reg_r_1">#REF!</definedName>
    <definedName name="reg_r_2" localSheetId="5">#REF!</definedName>
    <definedName name="reg_r_2" localSheetId="6">#REF!</definedName>
    <definedName name="reg_r_2">#REF!</definedName>
    <definedName name="reg_r_23" localSheetId="5">#REF!</definedName>
    <definedName name="reg_r_23" localSheetId="6">#REF!</definedName>
    <definedName name="reg_r_23">#REF!</definedName>
    <definedName name="rowList12_116" localSheetId="5">'[2]3.3'!#REF!</definedName>
    <definedName name="rowList12_116" localSheetId="6">'[2]3.3'!#REF!</definedName>
    <definedName name="rowList12_116">'[2]3.3'!#REF!</definedName>
    <definedName name="rowList12_117" localSheetId="5">'[2]3.3'!#REF!</definedName>
    <definedName name="rowList12_117" localSheetId="6">'[2]3.3'!#REF!</definedName>
    <definedName name="rowList12_117">'[2]3.3'!#REF!</definedName>
    <definedName name="rowList12_118" localSheetId="5">'[2]3.3'!#REF!</definedName>
    <definedName name="rowList12_118" localSheetId="6">'[2]3.3'!#REF!</definedName>
    <definedName name="rowList12_118">'[2]3.3'!#REF!</definedName>
    <definedName name="rowList12_164" localSheetId="5">'[2]3.3'!#REF!</definedName>
    <definedName name="rowList12_164" localSheetId="6">'[2]3.3'!#REF!</definedName>
    <definedName name="rowList12_164">'[2]3.3'!#REF!</definedName>
    <definedName name="rowList12_165" localSheetId="5">'[2]3.3'!#REF!</definedName>
    <definedName name="rowList12_165" localSheetId="6">'[2]3.3'!#REF!</definedName>
    <definedName name="rowList12_165">'[2]3.3'!#REF!</definedName>
    <definedName name="rowList12_166" localSheetId="5">'[2]3.3'!#REF!</definedName>
    <definedName name="rowList12_166" localSheetId="6">'[2]3.3'!#REF!</definedName>
    <definedName name="rowList12_166">'[2]3.3'!#REF!</definedName>
    <definedName name="rowList12_167" localSheetId="5">'[2]3.3'!#REF!</definedName>
    <definedName name="rowList12_167" localSheetId="6">'[2]3.3'!#REF!</definedName>
    <definedName name="rowList12_167">'[2]3.3'!#REF!</definedName>
    <definedName name="rowList12_170" localSheetId="5">'[2]3.3'!#REF!</definedName>
    <definedName name="rowList12_170" localSheetId="6">'[2]3.3'!#REF!</definedName>
    <definedName name="rowList12_170">'[2]3.3'!#REF!</definedName>
    <definedName name="rowList12_182" localSheetId="5">'[2]3.3'!#REF!</definedName>
    <definedName name="rowList12_182" localSheetId="6">'[2]3.3'!#REF!</definedName>
    <definedName name="rowList12_182">'[2]3.3'!#REF!</definedName>
    <definedName name="rowList12_51" localSheetId="5">'[3]3.3'!#REF!</definedName>
    <definedName name="rowList12_51" localSheetId="6">'[3]3.3'!#REF!</definedName>
    <definedName name="rowList12_51">'[3]3.3'!#REF!</definedName>
    <definedName name="rowList12_62" localSheetId="5">'[3]3.3'!#REF!</definedName>
    <definedName name="rowList12_62" localSheetId="6">'[3]3.3'!#REF!</definedName>
    <definedName name="rowList12_62">'[3]3.3'!#REF!</definedName>
    <definedName name="rowList12_63" localSheetId="5">'[3]3.3'!#REF!</definedName>
    <definedName name="rowList12_63" localSheetId="6">'[3]3.3'!#REF!</definedName>
    <definedName name="rowList12_63">'[3]3.3'!#REF!</definedName>
    <definedName name="rowList12_86" localSheetId="5">'[2]3.3'!#REF!</definedName>
    <definedName name="rowList12_86" localSheetId="6">'[2]3.3'!#REF!</definedName>
    <definedName name="rowList12_86">'[2]3.3'!#REF!</definedName>
    <definedName name="rowList13_61" localSheetId="5">'[3]3.4'!#REF!</definedName>
    <definedName name="rowList13_61" localSheetId="6">'[3]3.4'!#REF!</definedName>
    <definedName name="rowList13_61">'[3]3.4'!#REF!</definedName>
    <definedName name="rowList26_116" localSheetId="5">'[2]Свод НВВ'!#REF!</definedName>
    <definedName name="rowList26_116" localSheetId="6">'[2]Свод НВВ'!#REF!</definedName>
    <definedName name="rowList26_116">'[2]Свод НВВ'!#REF!</definedName>
    <definedName name="rowList26_117" localSheetId="5">'[2]Свод НВВ'!#REF!</definedName>
    <definedName name="rowList26_117" localSheetId="6">'[2]Свод НВВ'!#REF!</definedName>
    <definedName name="rowList26_117">'[2]Свод НВВ'!#REF!</definedName>
    <definedName name="rowList26_118" localSheetId="5">'[2]Свод НВВ'!#REF!</definedName>
    <definedName name="rowList26_118" localSheetId="6">'[2]Свод НВВ'!#REF!</definedName>
    <definedName name="rowList26_118">'[2]Свод НВВ'!#REF!</definedName>
    <definedName name="rowList26_164" localSheetId="5">'[2]Свод НВВ'!#REF!</definedName>
    <definedName name="rowList26_164" localSheetId="6">'[2]Свод НВВ'!#REF!</definedName>
    <definedName name="rowList26_164">'[2]Свод НВВ'!#REF!</definedName>
    <definedName name="rowList26_165" localSheetId="5">'[2]Свод НВВ'!#REF!</definedName>
    <definedName name="rowList26_165" localSheetId="6">'[2]Свод НВВ'!#REF!</definedName>
    <definedName name="rowList26_165">'[2]Свод НВВ'!#REF!</definedName>
    <definedName name="rowList26_166" localSheetId="5">'[2]Свод НВВ'!#REF!</definedName>
    <definedName name="rowList26_166" localSheetId="6">'[2]Свод НВВ'!#REF!</definedName>
    <definedName name="rowList26_166">'[2]Свод НВВ'!#REF!</definedName>
    <definedName name="rowList26_167" localSheetId="5">'[2]Свод НВВ'!#REF!</definedName>
    <definedName name="rowList26_167" localSheetId="6">'[2]Свод НВВ'!#REF!</definedName>
    <definedName name="rowList26_167">'[2]Свод НВВ'!#REF!</definedName>
    <definedName name="rowList26_170" localSheetId="5">'[2]Свод НВВ'!#REF!</definedName>
    <definedName name="rowList26_170" localSheetId="6">'[2]Свод НВВ'!#REF!</definedName>
    <definedName name="rowList26_170">'[2]Свод НВВ'!#REF!</definedName>
    <definedName name="rowList26_182" localSheetId="5">'[2]Свод НВВ'!#REF!</definedName>
    <definedName name="rowList26_182" localSheetId="6">'[2]Свод НВВ'!#REF!</definedName>
    <definedName name="rowList26_182">'[2]Свод НВВ'!#REF!</definedName>
    <definedName name="rowList26_36" localSheetId="5">#REF!</definedName>
    <definedName name="rowList26_36" localSheetId="6">#REF!</definedName>
    <definedName name="rowList26_36">#REF!</definedName>
    <definedName name="rowList26_37" localSheetId="5">#REF!</definedName>
    <definedName name="rowList26_37" localSheetId="6">#REF!</definedName>
    <definedName name="rowList26_37">#REF!</definedName>
    <definedName name="rowList26_38" localSheetId="5">#REF!</definedName>
    <definedName name="rowList26_38" localSheetId="6">#REF!</definedName>
    <definedName name="rowList26_38">#REF!</definedName>
    <definedName name="rowList26_39" localSheetId="5">#REF!</definedName>
    <definedName name="rowList26_39" localSheetId="6">#REF!</definedName>
    <definedName name="rowList26_39">#REF!</definedName>
    <definedName name="rowList26_40" localSheetId="5">#REF!</definedName>
    <definedName name="rowList26_40" localSheetId="6">#REF!</definedName>
    <definedName name="rowList26_40">#REF!</definedName>
    <definedName name="rowList26_41" localSheetId="5">#REF!</definedName>
    <definedName name="rowList26_41" localSheetId="6">#REF!</definedName>
    <definedName name="rowList26_41">#REF!</definedName>
    <definedName name="rowList26_42" localSheetId="5">#REF!</definedName>
    <definedName name="rowList26_42" localSheetId="6">#REF!</definedName>
    <definedName name="rowList26_42">#REF!</definedName>
    <definedName name="rowList26_43" localSheetId="5">#REF!</definedName>
    <definedName name="rowList26_43" localSheetId="6">#REF!</definedName>
    <definedName name="rowList26_43">#REF!</definedName>
    <definedName name="rowList26_44" localSheetId="5">#REF!</definedName>
    <definedName name="rowList26_44" localSheetId="6">#REF!</definedName>
    <definedName name="rowList26_44">#REF!</definedName>
    <definedName name="rowList26_45" localSheetId="5">#REF!</definedName>
    <definedName name="rowList26_45" localSheetId="6">#REF!</definedName>
    <definedName name="rowList26_45">#REF!</definedName>
    <definedName name="rowList26_46" localSheetId="5">#REF!</definedName>
    <definedName name="rowList26_46" localSheetId="6">#REF!</definedName>
    <definedName name="rowList26_46">#REF!</definedName>
    <definedName name="rowList26_47" localSheetId="5">#REF!</definedName>
    <definedName name="rowList26_47" localSheetId="6">#REF!</definedName>
    <definedName name="rowList26_47">#REF!</definedName>
    <definedName name="rowList26_48" localSheetId="5">#REF!</definedName>
    <definedName name="rowList26_48" localSheetId="6">#REF!</definedName>
    <definedName name="rowList26_48">#REF!</definedName>
    <definedName name="rowList26_49" localSheetId="5">#REF!</definedName>
    <definedName name="rowList26_49" localSheetId="6">#REF!</definedName>
    <definedName name="rowList26_49">#REF!</definedName>
    <definedName name="rowList26_50" localSheetId="5">#REF!</definedName>
    <definedName name="rowList26_50" localSheetId="6">#REF!</definedName>
    <definedName name="rowList26_50">#REF!</definedName>
    <definedName name="rowList26_51" localSheetId="5">#REF!</definedName>
    <definedName name="rowList26_51" localSheetId="6">#REF!</definedName>
    <definedName name="rowList26_51">#REF!</definedName>
    <definedName name="rowList26_52" localSheetId="5">#REF!</definedName>
    <definedName name="rowList26_52" localSheetId="6">#REF!</definedName>
    <definedName name="rowList26_52">#REF!</definedName>
    <definedName name="rowList26_53" localSheetId="5">#REF!</definedName>
    <definedName name="rowList26_53" localSheetId="6">#REF!</definedName>
    <definedName name="rowList26_53">#REF!</definedName>
    <definedName name="rowList26_54" localSheetId="5">#REF!</definedName>
    <definedName name="rowList26_54" localSheetId="6">#REF!</definedName>
    <definedName name="rowList26_54">#REF!</definedName>
    <definedName name="rowList26_55" localSheetId="5">#REF!</definedName>
    <definedName name="rowList26_55" localSheetId="6">#REF!</definedName>
    <definedName name="rowList26_55">#REF!</definedName>
    <definedName name="rowList26_56" localSheetId="5">#REF!</definedName>
    <definedName name="rowList26_56" localSheetId="6">#REF!</definedName>
    <definedName name="rowList26_56">#REF!</definedName>
    <definedName name="rowList26_57" localSheetId="5">#REF!</definedName>
    <definedName name="rowList26_57" localSheetId="6">#REF!</definedName>
    <definedName name="rowList26_57">#REF!</definedName>
    <definedName name="rowList26_58" localSheetId="5">#REF!</definedName>
    <definedName name="rowList26_58" localSheetId="6">#REF!</definedName>
    <definedName name="rowList26_58">#REF!</definedName>
    <definedName name="rowList26_59" localSheetId="5">#REF!</definedName>
    <definedName name="rowList26_59" localSheetId="6">#REF!</definedName>
    <definedName name="rowList26_59">#REF!</definedName>
    <definedName name="rowList26_60" localSheetId="5">#REF!</definedName>
    <definedName name="rowList26_60" localSheetId="6">#REF!</definedName>
    <definedName name="rowList26_60">#REF!</definedName>
    <definedName name="rowList26_61" localSheetId="5">'[3]Свод НВВ'!#REF!</definedName>
    <definedName name="rowList26_61" localSheetId="6">'[3]Свод НВВ'!#REF!</definedName>
    <definedName name="rowList26_61">'[3]Свод НВВ'!#REF!</definedName>
    <definedName name="rowList26_62" localSheetId="5">#REF!</definedName>
    <definedName name="rowList26_62" localSheetId="6">#REF!</definedName>
    <definedName name="rowList26_62">#REF!</definedName>
    <definedName name="rowList26_63" localSheetId="5">#REF!</definedName>
    <definedName name="rowList26_63" localSheetId="6">#REF!</definedName>
    <definedName name="rowList26_63">#REF!</definedName>
    <definedName name="rowList26_86" localSheetId="5">'[2]Свод НВВ'!#REF!</definedName>
    <definedName name="rowList26_86" localSheetId="6">'[2]Свод НВВ'!#REF!</definedName>
    <definedName name="rowList26_86">'[2]Свод НВВ'!#REF!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5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>P1_SCOPE_16_PRT,P2_SCOPE_16_PRT</definedName>
    <definedName name="Scope_17_PRT" localSheetId="5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6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5">P5_SCOPE_PER_PRT,P6_SCOPE_PER_PRT,P7_SCOPE_PER_PRT,P8_SCOPE_PER_PRT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6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score_per_prt2" localSheetId="5">P5_SCOPE_PER_PRT,P6_SCOPE_PER_PRT,P7_SCOPE_PER_PRT,P8_SCOPE_PER_PRT</definedName>
    <definedName name="score_per_prt2" localSheetId="6">P5_SCOPE_PER_PRT,P6_SCOPE_PER_PRT,P7_SCOPE_PER_PRT,P8_SCOPE_PER_PRT</definedName>
    <definedName name="score_per_prt2">P5_SCOPE_PER_PRT,P6_SCOPE_PER_PRT,P7_SCOPE_PER_PRT,P8_SCOPE_PER_PRT</definedName>
    <definedName name="sel_s">"sel_s_1,sel_s_2"</definedName>
    <definedName name="sgl_nad">[2]Титульный!$E$33</definedName>
    <definedName name="size" localSheetId="5">[1]Расходы!#REF!</definedName>
    <definedName name="size" localSheetId="1">[1]Расходы!#REF!</definedName>
    <definedName name="size" localSheetId="2">[1]Расходы!#REF!</definedName>
    <definedName name="size" localSheetId="3">[1]Расходы!#REF!</definedName>
    <definedName name="size" localSheetId="6">[1]Расходы!#REF!</definedName>
    <definedName name="size" localSheetId="0">[1]Расходы!#REF!</definedName>
    <definedName name="size">[1]Расходы!#REF!</definedName>
    <definedName name="Sposob_Priobr_Range" localSheetId="5">[4]TEHSHEET!$M$2:$M$3</definedName>
    <definedName name="Sposob_Priobr_Range" localSheetId="1">[4]TEHSHEET!$M$2:$M$3</definedName>
    <definedName name="Sposob_Priobr_Range" localSheetId="2">[4]TEHSHEET!$M$2:$M$3</definedName>
    <definedName name="Sposob_Priobr_Range" localSheetId="3">[4]TEHSHEET!$M$2:$M$3</definedName>
    <definedName name="Sposob_Priobr_Range" localSheetId="0">[4]TEHSHEET!$M$2:$M$3</definedName>
    <definedName name="Sposob_Priobr_Range">[4]TEHSHEET!$M$2:$M$3</definedName>
    <definedName name="T2.1_Protect" localSheetId="5">P4_T2.1_Protect,P5_T2.1_Protect,P6_T2.1_Protect,P7_T2.1_Protect</definedName>
    <definedName name="T2.1_Protect" localSheetId="6">P4_T2.1_Protect,P5_T2.1_Protect,P6_T2.1_Protect,P7_T2.1_Protect</definedName>
    <definedName name="T2.1_Protect">P4_T2.1_Protect,P5_T2.1_Protect,P6_T2.1_Protect,P7_T2.1_Protect</definedName>
    <definedName name="T2_1_Protect" localSheetId="5">P4_T2_1_Protect,P5_T2_1_Protect,P6_T2_1_Protect,P7_T2_1_Protect</definedName>
    <definedName name="T2_1_Protect" localSheetId="6">P4_T2_1_Protect,P5_T2_1_Protect,P6_T2_1_Protect,P7_T2_1_Protect</definedName>
    <definedName name="T2_1_Protect">P4_T2_1_Protect,P5_T2_1_Protect,P6_T2_1_Protect,P7_T2_1_Protect</definedName>
    <definedName name="T2_2_Protect" localSheetId="5">P4_T2_2_Protect,P5_T2_2_Protect,P6_T2_2_Protect,P7_T2_2_Protect</definedName>
    <definedName name="T2_2_Protect" localSheetId="6">P4_T2_2_Protect,P5_T2_2_Protect,P6_T2_2_Protect,P7_T2_2_Protect</definedName>
    <definedName name="T2_2_Protect">P4_T2_2_Protect,P5_T2_2_Protect,P6_T2_2_Protect,P7_T2_2_Protect</definedName>
    <definedName name="T2_DiapProt" localSheetId="5">P1_T2_DiapProt,P2_T2_DiapProt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6">P1_T2_DiapProt,P2_T2_DiapProt</definedName>
    <definedName name="T2_DiapProt" localSheetId="0">P1_T2_DiapProt,P2_T2_DiapProt</definedName>
    <definedName name="T2_DiapProt">P1_T2_DiapProt,P2_T2_DiapProt</definedName>
    <definedName name="T2_Protect" localSheetId="5">P4_T2_Protect,P5_T2_Protect,P6_T2_Protect</definedName>
    <definedName name="T2_Protect" localSheetId="6">P4_T2_Protect,P5_T2_Protect,P6_T2_Protect</definedName>
    <definedName name="T2_Protect">P4_T2_Protect,P5_T2_Protect,P6_T2_Protect</definedName>
    <definedName name="T6_Protect" localSheetId="5">P1_T6_Protect,P2_T6_Protect</definedName>
    <definedName name="T6_Protect" localSheetId="1">P1_T6_Protect,P2_T6_Protect</definedName>
    <definedName name="T6_Protect" localSheetId="2">P1_T6_Protect,P2_T6_Protect</definedName>
    <definedName name="T6_Protect" localSheetId="3">P1_T6_Protect,P2_T6_Protect</definedName>
    <definedName name="T6_Protect" localSheetId="6">P1_T6_Protect,P2_T6_Protect</definedName>
    <definedName name="T6_Protect" localSheetId="0">P1_T6_Protect,P2_T6_Protect</definedName>
    <definedName name="T6_Protect">P1_T6_Protect,P2_T6_Protect</definedName>
    <definedName name="ter">[2]Титульный!$E$26</definedName>
    <definedName name="tochnost">[2]Титульный!$E$30</definedName>
    <definedName name="TOTAL" localSheetId="5">P1_TOTAL,P2_TOTAL,P3_TOTAL,P4_TOTAL,P5_TOTAL</definedName>
    <definedName name="TOTAL" localSheetId="6">P1_TOTAL,P2_TOTAL,P3_TOTAL,P4_TOTAL,P5_TOTAL</definedName>
    <definedName name="TOTAL">P1_TOTAL,P2_TOTAL,P3_TOTAL,P4_TOTAL,P5_TOTAL</definedName>
    <definedName name="UpdStatus" localSheetId="5">#REF!</definedName>
    <definedName name="UpdStatus" localSheetId="6">#REF!</definedName>
    <definedName name="UpdStatus">#REF!</definedName>
    <definedName name="version" localSheetId="5">[4]Инструкция!$G$3</definedName>
    <definedName name="version" localSheetId="1">[4]Инструкция!$G$3</definedName>
    <definedName name="version" localSheetId="2">[4]Инструкция!$G$3</definedName>
    <definedName name="version" localSheetId="3">[4]Инструкция!$G$3</definedName>
    <definedName name="version" localSheetId="0">[4]Инструкция!$G$3</definedName>
    <definedName name="version">[4]Инструкция!$G$3</definedName>
    <definedName name="year_list" localSheetId="5">[4]TEHSHEET!$I$1:$I$15</definedName>
    <definedName name="year_list" localSheetId="1">[4]TEHSHEET!$I$1:$I$15</definedName>
    <definedName name="year_list" localSheetId="2">[4]TEHSHEET!$I$1:$I$15</definedName>
    <definedName name="year_list" localSheetId="3">[4]TEHSHEET!$I$1:$I$15</definedName>
    <definedName name="year_list" localSheetId="0">[4]TEHSHEET!$I$1:$I$15</definedName>
    <definedName name="year_list">[4]TEHSHEET!$I$1:$I$15</definedName>
    <definedName name="А" localSheetId="5">#REF!</definedName>
    <definedName name="А" localSheetId="6">#REF!</definedName>
    <definedName name="А">#REF!</definedName>
    <definedName name="Акты_Август" localSheetId="5">#REF!</definedName>
    <definedName name="Акты_Август" localSheetId="6">#REF!</definedName>
    <definedName name="Акты_Август">#REF!</definedName>
    <definedName name="Акты_Май" localSheetId="5">#REF!</definedName>
    <definedName name="Акты_Май" localSheetId="6">#REF!</definedName>
    <definedName name="Акты_Май">#REF!</definedName>
    <definedName name="Акты_Майк" localSheetId="5">#REF!</definedName>
    <definedName name="Акты_Майк" localSheetId="6">#REF!</definedName>
    <definedName name="Акты_Майк">#REF!</definedName>
    <definedName name="Актя_Октябрь" localSheetId="5">#REF!</definedName>
    <definedName name="Актя_Октябрь" localSheetId="6">#REF!</definedName>
    <definedName name="Актя_Октябрь">#REF!</definedName>
    <definedName name="вапв" localSheetId="5">P1_T2.1?Protection</definedName>
    <definedName name="вапв" localSheetId="1">P1_T2.1?Protection</definedName>
    <definedName name="вапв" localSheetId="2">P1_T2.1?Protection</definedName>
    <definedName name="вапв" localSheetId="3">P1_T2.1?Protection</definedName>
    <definedName name="вапв" localSheetId="6">P1_T2.1?Protection</definedName>
    <definedName name="вапв" localSheetId="0">P1_T2.1?Protection</definedName>
    <definedName name="вапв">P1_T2.1?Protection</definedName>
    <definedName name="_xlnm.Print_Titles" localSheetId="2">Раздел2!$5:$6</definedName>
    <definedName name="ио" localSheetId="5">#REF!</definedName>
    <definedName name="ио" localSheetId="6">#REF!</definedName>
    <definedName name="ио">#REF!</definedName>
    <definedName name="й" localSheetId="5">P1_SCOPE_16_PRT,P2_SCOPE_16_PRT</definedName>
    <definedName name="й" localSheetId="6">P1_SCOPE_16_PRT,P2_SCOPE_16_PRT</definedName>
    <definedName name="й">P1_SCOPE_16_PRT,P2_SCOPE_16_PRT</definedName>
    <definedName name="Май" localSheetId="5">#REF!</definedName>
    <definedName name="Май" localSheetId="6">#REF!</definedName>
    <definedName name="Май">#REF!</definedName>
    <definedName name="мрпоп" localSheetId="5">P1_SCOPE_16_PRT,P2_SCOPE_16_PRT</definedName>
    <definedName name="мрпоп" localSheetId="6">P1_SCOPE_16_PRT,P2_SCOPE_16_PRT</definedName>
    <definedName name="мрпоп">P1_SCOPE_16_PRT,P2_SCOPE_16_PRT</definedName>
    <definedName name="опт" localSheetId="5">#REF!</definedName>
    <definedName name="опт" localSheetId="6">#REF!</definedName>
    <definedName name="опт">#REF!</definedName>
    <definedName name="ОценкаНН" localSheetId="5">#REF!</definedName>
    <definedName name="ОценкаНН" localSheetId="6">#REF!</definedName>
    <definedName name="ОценкаНН">#REF!</definedName>
    <definedName name="р" localSheetId="5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оо" localSheetId="5">#REF!</definedName>
    <definedName name="роо" localSheetId="6">#REF!</definedName>
    <definedName name="роо">#REF!</definedName>
    <definedName name="Тарифные_группы" localSheetId="5">#REF!</definedName>
    <definedName name="Тарифные_группы" localSheetId="6">#REF!</definedName>
    <definedName name="Тарифные_группы">#REF!</definedName>
    <definedName name="Финансовая_модель_по_проекту_инвестиционной_программы" localSheetId="5">#REF!</definedName>
    <definedName name="Финансовая_модель_по_проекту_инвестиционной_программы" localSheetId="6">#REF!</definedName>
    <definedName name="Финансовая_модель_по_проекту_инвестиционной_программы">#REF!</definedName>
    <definedName name="я" localSheetId="5">#REF!</definedName>
    <definedName name="я" localSheetId="6">#REF!</definedName>
    <definedName name="я">#REF!</definedName>
  </definedNames>
  <calcPr calcId="179017"/>
  <fileRecoveryPr autoRecover="0"/>
</workbook>
</file>

<file path=xl/calcChain.xml><?xml version="1.0" encoding="utf-8"?>
<calcChain xmlns="http://schemas.openxmlformats.org/spreadsheetml/2006/main">
  <c r="H9" i="65" l="1"/>
  <c r="D15" i="67" l="1"/>
  <c r="C15" i="67"/>
  <c r="E15" i="67" l="1"/>
  <c r="S11" i="65"/>
  <c r="S12" i="65"/>
  <c r="P11" i="65"/>
  <c r="P12" i="65"/>
  <c r="P15" i="65"/>
  <c r="P16" i="65"/>
  <c r="P17" i="65"/>
  <c r="O14" i="65"/>
  <c r="O13" i="65" s="1"/>
  <c r="N14" i="65"/>
  <c r="N13" i="65" s="1"/>
  <c r="O10" i="65"/>
  <c r="N10" i="65"/>
  <c r="P10" i="65" s="1"/>
  <c r="D28" i="66"/>
  <c r="D27" i="66"/>
  <c r="O9" i="65" l="1"/>
  <c r="P13" i="65"/>
  <c r="P14" i="65"/>
  <c r="N9" i="65"/>
  <c r="P9" i="65" l="1"/>
  <c r="J41" i="65"/>
  <c r="F41" i="65"/>
  <c r="E41" i="65"/>
  <c r="D41" i="65"/>
  <c r="J39" i="65"/>
  <c r="F39" i="65"/>
  <c r="E39" i="65"/>
  <c r="D39" i="65"/>
  <c r="I37" i="65"/>
  <c r="I38" i="65" s="1"/>
  <c r="H37" i="65"/>
  <c r="H38" i="65" s="1"/>
  <c r="G37" i="65"/>
  <c r="G38" i="65" s="1"/>
  <c r="J36" i="65"/>
  <c r="D21" i="66" s="1"/>
  <c r="F36" i="65"/>
  <c r="D20" i="66" s="1"/>
  <c r="E36" i="65"/>
  <c r="D19" i="66" s="1"/>
  <c r="J35" i="65"/>
  <c r="D17" i="66" s="1"/>
  <c r="F35" i="65"/>
  <c r="D16" i="66" s="1"/>
  <c r="E35" i="65"/>
  <c r="D15" i="66" s="1"/>
  <c r="J32" i="65"/>
  <c r="D13" i="66" s="1"/>
  <c r="F32" i="65"/>
  <c r="D12" i="66" s="1"/>
  <c r="E32" i="65"/>
  <c r="D11" i="66" s="1"/>
  <c r="J31" i="65"/>
  <c r="F31" i="65"/>
  <c r="E31" i="65"/>
  <c r="D7" i="66" s="1"/>
  <c r="J28" i="65"/>
  <c r="F28" i="65"/>
  <c r="F33" i="65" s="1"/>
  <c r="E28" i="65"/>
  <c r="E33" i="65" s="1"/>
  <c r="J27" i="65"/>
  <c r="D26" i="66" s="1"/>
  <c r="F27" i="65"/>
  <c r="D25" i="66" s="1"/>
  <c r="E27" i="65"/>
  <c r="D24" i="66" s="1"/>
  <c r="J25" i="65"/>
  <c r="F25" i="65"/>
  <c r="F40" i="65" s="1"/>
  <c r="E25" i="65"/>
  <c r="J18" i="65"/>
  <c r="I18" i="65"/>
  <c r="H18" i="65"/>
  <c r="G18" i="65"/>
  <c r="E18" i="65"/>
  <c r="J17" i="65"/>
  <c r="I17" i="65"/>
  <c r="H17" i="65"/>
  <c r="G17" i="65"/>
  <c r="E17" i="65"/>
  <c r="J14" i="65"/>
  <c r="E14" i="65"/>
  <c r="D14" i="65"/>
  <c r="J13" i="65"/>
  <c r="E13" i="65"/>
  <c r="D13" i="65"/>
  <c r="J12" i="65"/>
  <c r="E12" i="65"/>
  <c r="D12" i="65"/>
  <c r="J9" i="65"/>
  <c r="G9" i="65"/>
  <c r="R15" i="65" s="1"/>
  <c r="E9" i="65"/>
  <c r="R10" i="65" s="1"/>
  <c r="J8" i="65"/>
  <c r="Q17" i="65" s="1"/>
  <c r="H8" i="65"/>
  <c r="Q16" i="65" s="1"/>
  <c r="G8" i="65"/>
  <c r="Q15" i="65" s="1"/>
  <c r="E8" i="65"/>
  <c r="Q10" i="65" l="1"/>
  <c r="S10" i="65" s="1"/>
  <c r="V10" i="65" s="1"/>
  <c r="D8" i="65"/>
  <c r="D10" i="66"/>
  <c r="Q14" i="65"/>
  <c r="S15" i="65"/>
  <c r="V15" i="65" s="1"/>
  <c r="T15" i="65"/>
  <c r="U10" i="65"/>
  <c r="J22" i="65"/>
  <c r="R17" i="65"/>
  <c r="U17" i="65" s="1"/>
  <c r="T16" i="65"/>
  <c r="U15" i="65"/>
  <c r="D30" i="66"/>
  <c r="I21" i="65"/>
  <c r="H22" i="65"/>
  <c r="R16" i="65"/>
  <c r="U16" i="65" s="1"/>
  <c r="D18" i="66"/>
  <c r="S17" i="65"/>
  <c r="V17" i="65" s="1"/>
  <c r="T17" i="65"/>
  <c r="D23" i="66"/>
  <c r="D14" i="66"/>
  <c r="H10" i="65"/>
  <c r="E30" i="65"/>
  <c r="E34" i="65" s="1"/>
  <c r="F14" i="65"/>
  <c r="J29" i="65"/>
  <c r="J21" i="65"/>
  <c r="I22" i="65"/>
  <c r="G21" i="65"/>
  <c r="E22" i="65"/>
  <c r="D35" i="65"/>
  <c r="F9" i="65"/>
  <c r="D9" i="65"/>
  <c r="J33" i="65"/>
  <c r="J10" i="65"/>
  <c r="F13" i="65"/>
  <c r="H21" i="65"/>
  <c r="G22" i="65"/>
  <c r="D32" i="65"/>
  <c r="J30" i="65"/>
  <c r="D9" i="66"/>
  <c r="G10" i="65"/>
  <c r="E21" i="65"/>
  <c r="F12" i="65"/>
  <c r="E29" i="65"/>
  <c r="F30" i="65"/>
  <c r="F34" i="65" s="1"/>
  <c r="D8" i="66"/>
  <c r="D36" i="65"/>
  <c r="J40" i="65"/>
  <c r="F8" i="65"/>
  <c r="F29" i="65"/>
  <c r="E10" i="65"/>
  <c r="I10" i="65"/>
  <c r="D31" i="65"/>
  <c r="D25" i="65"/>
  <c r="D27" i="65"/>
  <c r="E40" i="65"/>
  <c r="J23" i="65" l="1"/>
  <c r="T10" i="65"/>
  <c r="E37" i="65"/>
  <c r="H23" i="65"/>
  <c r="J34" i="65"/>
  <c r="K37" i="65" s="1"/>
  <c r="D40" i="65"/>
  <c r="D34" i="66"/>
  <c r="Q13" i="65"/>
  <c r="T14" i="65"/>
  <c r="I23" i="65"/>
  <c r="E38" i="65"/>
  <c r="S16" i="65"/>
  <c r="V16" i="65" s="1"/>
  <c r="R14" i="65"/>
  <c r="D32" i="66"/>
  <c r="D31" i="66"/>
  <c r="D22" i="65"/>
  <c r="F21" i="65"/>
  <c r="F10" i="65"/>
  <c r="D21" i="65"/>
  <c r="E23" i="65"/>
  <c r="D34" i="65"/>
  <c r="F22" i="65"/>
  <c r="D10" i="65"/>
  <c r="F37" i="65"/>
  <c r="F38" i="65" s="1"/>
  <c r="G23" i="65"/>
  <c r="D6" i="66"/>
  <c r="D30" i="65"/>
  <c r="D29" i="65"/>
  <c r="J37" i="65" l="1"/>
  <c r="D37" i="65" s="1"/>
  <c r="F23" i="65"/>
  <c r="R13" i="65"/>
  <c r="S13" i="65" s="1"/>
  <c r="V13" i="65" s="1"/>
  <c r="U14" i="65"/>
  <c r="S14" i="65"/>
  <c r="V14" i="65" s="1"/>
  <c r="Q9" i="65"/>
  <c r="T9" i="65" s="1"/>
  <c r="T13" i="65"/>
  <c r="D33" i="66"/>
  <c r="D35" i="66" s="1"/>
  <c r="D23" i="65"/>
  <c r="D5" i="66"/>
  <c r="D29" i="66" s="1"/>
  <c r="J38" i="65" l="1"/>
  <c r="U13" i="65"/>
  <c r="R9" i="65"/>
  <c r="D22" i="66"/>
  <c r="S9" i="65" l="1"/>
  <c r="V9" i="65" s="1"/>
  <c r="U9" i="65"/>
  <c r="C16" i="67" l="1"/>
  <c r="C14" i="67" l="1"/>
  <c r="C9" i="66" l="1"/>
  <c r="C8" i="66"/>
  <c r="E8" i="66" l="1"/>
  <c r="E9" i="66"/>
  <c r="C12" i="67" l="1"/>
  <c r="C13" i="67" l="1"/>
  <c r="C24" i="66" l="1"/>
  <c r="C26" i="66"/>
  <c r="E26" i="66" s="1"/>
  <c r="E24" i="66" l="1"/>
  <c r="C25" i="66" l="1"/>
  <c r="E25" i="66" l="1"/>
  <c r="C23" i="66"/>
  <c r="E23" i="66" s="1"/>
  <c r="C7" i="66" l="1"/>
  <c r="C6" i="66" l="1"/>
  <c r="E7" i="66"/>
  <c r="E6" i="66" l="1"/>
  <c r="C19" i="66" l="1"/>
  <c r="E19" i="66" s="1"/>
  <c r="D16" i="67" l="1"/>
  <c r="D12" i="67"/>
  <c r="D13" i="67"/>
  <c r="E13" i="67" s="1"/>
  <c r="C21" i="66" l="1"/>
  <c r="E21" i="66" s="1"/>
  <c r="C4" i="67"/>
  <c r="C20" i="67" s="1"/>
  <c r="C17" i="67"/>
  <c r="D14" i="67"/>
  <c r="E16" i="67"/>
  <c r="E14" i="67" s="1"/>
  <c r="E12" i="67"/>
  <c r="D4" i="67" l="1"/>
  <c r="D20" i="67" s="1"/>
  <c r="C5" i="67"/>
  <c r="C21" i="67" s="1"/>
  <c r="D5" i="67"/>
  <c r="D21" i="67" s="1"/>
  <c r="C18" i="67"/>
  <c r="E21" i="67" l="1"/>
  <c r="E5" i="67" s="1"/>
  <c r="E20" i="67"/>
  <c r="D17" i="67"/>
  <c r="C20" i="66"/>
  <c r="E20" i="66" l="1"/>
  <c r="C18" i="66"/>
  <c r="E18" i="66" s="1"/>
  <c r="D18" i="67"/>
  <c r="E17" i="67"/>
  <c r="E18" i="67" s="1"/>
  <c r="E4" i="67"/>
  <c r="C11" i="66" l="1"/>
  <c r="C15" i="66" l="1"/>
  <c r="E11" i="66"/>
  <c r="C30" i="66" l="1"/>
  <c r="E15" i="66"/>
  <c r="E30" i="66" l="1"/>
  <c r="C17" i="66" l="1"/>
  <c r="E17" i="66" s="1"/>
  <c r="C8" i="67" l="1"/>
  <c r="C24" i="67" s="1"/>
  <c r="C12" i="66" l="1"/>
  <c r="C16" i="66"/>
  <c r="C14" i="66" l="1"/>
  <c r="E14" i="66" s="1"/>
  <c r="E16" i="66"/>
  <c r="E12" i="66"/>
  <c r="C31" i="66"/>
  <c r="C7" i="67" l="1"/>
  <c r="C23" i="67" s="1"/>
  <c r="C22" i="67" s="1"/>
  <c r="C6" i="67" s="1"/>
  <c r="E31" i="66"/>
  <c r="C33" i="66"/>
  <c r="E33" i="66" s="1"/>
  <c r="D7" i="67" l="1"/>
  <c r="D23" i="67" s="1"/>
  <c r="E23" i="67" s="1"/>
  <c r="D8" i="67" l="1"/>
  <c r="D24" i="67" s="1"/>
  <c r="E24" i="67" s="1"/>
  <c r="E7" i="67" s="1"/>
  <c r="E8" i="67" l="1"/>
  <c r="E22" i="67"/>
  <c r="E6" i="67" s="1"/>
  <c r="D22" i="67"/>
  <c r="D6" i="67" s="1"/>
  <c r="C9" i="67" l="1"/>
  <c r="C25" i="67" s="1"/>
  <c r="C26" i="67" s="1"/>
  <c r="C10" i="67" s="1"/>
  <c r="C13" i="66"/>
  <c r="D9" i="67" l="1"/>
  <c r="D25" i="67" s="1"/>
  <c r="D26" i="67" s="1"/>
  <c r="D10" i="67" s="1"/>
  <c r="C10" i="66"/>
  <c r="C32" i="66"/>
  <c r="E32" i="66" s="1"/>
  <c r="E13" i="66"/>
  <c r="E25" i="67" l="1"/>
  <c r="E26" i="67" s="1"/>
  <c r="E10" i="67" s="1"/>
  <c r="C5" i="66"/>
  <c r="E10" i="66"/>
  <c r="E9" i="67" l="1"/>
  <c r="C29" i="66"/>
  <c r="E29" i="66" s="1"/>
  <c r="E5" i="66"/>
  <c r="C22" i="66"/>
  <c r="E22" i="66" s="1"/>
</calcChain>
</file>

<file path=xl/sharedStrings.xml><?xml version="1.0" encoding="utf-8"?>
<sst xmlns="http://schemas.openxmlformats.org/spreadsheetml/2006/main" count="530" uniqueCount="247">
  <si>
    <t>№ п/п</t>
  </si>
  <si>
    <t>Ед. изм.</t>
  </si>
  <si>
    <t>ООО "Новомосковская энергосбытовая компания"</t>
  </si>
  <si>
    <t>Итого</t>
  </si>
  <si>
    <t>шт.</t>
  </si>
  <si>
    <t>Население</t>
  </si>
  <si>
    <t>Сетевые организации</t>
  </si>
  <si>
    <t>Всего</t>
  </si>
  <si>
    <t>1 п/г</t>
  </si>
  <si>
    <t>2п/г</t>
  </si>
  <si>
    <t>Население_Город</t>
  </si>
  <si>
    <t>Население_Село</t>
  </si>
  <si>
    <t>НЕнаселение</t>
  </si>
  <si>
    <t>НЕнаселение_Потери</t>
  </si>
  <si>
    <t>%</t>
  </si>
  <si>
    <t>Потери</t>
  </si>
  <si>
    <t>2.2</t>
  </si>
  <si>
    <t>2.1</t>
  </si>
  <si>
    <t>2.</t>
  </si>
  <si>
    <t>млн. кВтч</t>
  </si>
  <si>
    <t>1.2.2</t>
  </si>
  <si>
    <t>1.2.1.3</t>
  </si>
  <si>
    <t>1.2.1.1</t>
  </si>
  <si>
    <t>НЕнаселение_Прочие</t>
  </si>
  <si>
    <t>1.2.1</t>
  </si>
  <si>
    <t>1.2</t>
  </si>
  <si>
    <t>1.1.2</t>
  </si>
  <si>
    <t>1.1.1</t>
  </si>
  <si>
    <t>1.1</t>
  </si>
  <si>
    <t>ЭНЕРГИЯ</t>
  </si>
  <si>
    <t>1.</t>
  </si>
  <si>
    <t>год</t>
  </si>
  <si>
    <t>Наименование показателя</t>
  </si>
  <si>
    <t>N п/п</t>
  </si>
  <si>
    <t>руб./МВтч</t>
  </si>
  <si>
    <t>8</t>
  </si>
  <si>
    <t>7</t>
  </si>
  <si>
    <t>6</t>
  </si>
  <si>
    <t>5</t>
  </si>
  <si>
    <t>4</t>
  </si>
  <si>
    <t>3.3</t>
  </si>
  <si>
    <t>3.2</t>
  </si>
  <si>
    <t>3.1</t>
  </si>
  <si>
    <t>3</t>
  </si>
  <si>
    <t>2</t>
  </si>
  <si>
    <t>1.3</t>
  </si>
  <si>
    <t>1</t>
  </si>
  <si>
    <t>тыс. руб.</t>
  </si>
  <si>
    <t>Резерв по сомнительным долгам</t>
  </si>
  <si>
    <t>Неподконтрольные расходы</t>
  </si>
  <si>
    <t>от 670 кВт до 10 МВт</t>
  </si>
  <si>
    <t>Сбытовая надбавка</t>
  </si>
  <si>
    <t>5.1</t>
  </si>
  <si>
    <t>5.2</t>
  </si>
  <si>
    <t>5.3</t>
  </si>
  <si>
    <t>Прочие потребители</t>
  </si>
  <si>
    <t>1.1.3</t>
  </si>
  <si>
    <t>1.1.4</t>
  </si>
  <si>
    <t>1.1.5</t>
  </si>
  <si>
    <t>1.1.6</t>
  </si>
  <si>
    <t>6.1</t>
  </si>
  <si>
    <t>6.2</t>
  </si>
  <si>
    <t>население</t>
  </si>
  <si>
    <t>не менее 10 МВт</t>
  </si>
  <si>
    <t>4.</t>
  </si>
  <si>
    <t>Неподконтрольные расходы, всего, в том числе:</t>
  </si>
  <si>
    <t>Итого Необходимая валовая выручка, рассчитанная с использованием метода сравнения аналогов</t>
  </si>
  <si>
    <t>Эталонная выручка (Переменные компоненты), всего Тыс. руб.</t>
  </si>
  <si>
    <t>№ р/п</t>
  </si>
  <si>
    <t>Группы потребителей</t>
  </si>
  <si>
    <t>2 п/г</t>
  </si>
  <si>
    <t>Сбытовая надбавка, руб/кВтч</t>
  </si>
  <si>
    <t>Население город</t>
  </si>
  <si>
    <t>Население село</t>
  </si>
  <si>
    <t>Объемы реализациии, тыс кВтч</t>
  </si>
  <si>
    <t>Выручка</t>
  </si>
  <si>
    <t>Итого средняя СН</t>
  </si>
  <si>
    <t xml:space="preserve">Прочие потребители, в т ч </t>
  </si>
  <si>
    <t>1.4</t>
  </si>
  <si>
    <t>Необходимая валовая выручка, рассчитанная с использованием метода экономически обоснованных затрат</t>
  </si>
  <si>
    <t>Доля необходимой валовой выручки, рассчитанной с использованием метода сравнения аналогов, принятая для расчета сбытовых надбавок</t>
  </si>
  <si>
    <t>Доля необходимой валовой выручки,  рассчитанной с использованием метода экономически обоснованных затрат,принятая для расчета сбытовых надбавок</t>
  </si>
  <si>
    <t>2018 г.</t>
  </si>
  <si>
    <t>Отклонение</t>
  </si>
  <si>
    <t>9</t>
  </si>
  <si>
    <t>1 полугодие 2019 года</t>
  </si>
  <si>
    <t>2 полугодие 2019 года</t>
  </si>
  <si>
    <t xml:space="preserve"> до 670 кВт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</si>
  <si>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</si>
  <si>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</si>
  <si>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</si>
  <si>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</si>
  <si>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о размере цен (тарифов)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</si>
  <si>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</si>
  <si>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</si>
  <si>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</si>
  <si>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ООО НЭСК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</si>
  <si>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</si>
  <si>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</si>
  <si>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</si>
  <si>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</si>
  <si>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</si>
  <si>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</si>
  <si>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</si>
  <si>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Тульская область, город Новомосковск, ул. Калинина, д. 15</t>
  </si>
  <si>
    <t>Фактический адрес</t>
  </si>
  <si>
    <t>ИНН</t>
  </si>
  <si>
    <t>7116127560</t>
  </si>
  <si>
    <t>КПП</t>
  </si>
  <si>
    <t>711601001</t>
  </si>
  <si>
    <t>Ф.И.О. руководителя</t>
  </si>
  <si>
    <t>Зайцева Елена Анатольевна</t>
  </si>
  <si>
    <t>Адрес электронной почты</t>
  </si>
  <si>
    <t>mail@nesk71.ru</t>
  </si>
  <si>
    <t>Контактный телефон</t>
  </si>
  <si>
    <t>8-(48762)-6-93-83</t>
  </si>
  <si>
    <t>Факс</t>
  </si>
  <si>
    <t>Раздел 2. Основные показатели деятельности гарантирующего поставщика</t>
  </si>
  <si>
    <t>Наименование показателей</t>
  </si>
  <si>
    <t>Фактические показатели за год, предшествующий базовому периоду</t>
  </si>
  <si>
    <t>Показатели, утвержденные на базовый год</t>
  </si>
  <si>
    <t>Предложения на расчетный период регулирования</t>
  </si>
  <si>
    <t>первое полугодие</t>
  </si>
  <si>
    <t>второе полугодие</t>
  </si>
  <si>
    <t>в том числе:</t>
  </si>
  <si>
    <t>населению и приравненным к нему категориям потребителей</t>
  </si>
  <si>
    <t>1.1.А</t>
  </si>
  <si>
    <t>в пределах социальной нормы</t>
  </si>
  <si>
    <t>1.1.Б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</si>
  <si>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</si>
  <si>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</si>
  <si>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</t>
  </si>
  <si>
    <t>1.1.1.Б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</si>
  <si>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население, проживающее в сельских населенных пунктах</t>
  </si>
  <si>
    <t>1.1.2.А</t>
  </si>
  <si>
    <t>1.1.2.Б</t>
  </si>
  <si>
    <t>1.1.3.А</t>
  </si>
  <si>
    <t>1.1.3.Б</t>
  </si>
  <si>
    <t>1.1.4.А</t>
  </si>
  <si>
    <t>1.1.4.Б</t>
  </si>
  <si>
    <t>1.1.5.А</t>
  </si>
  <si>
    <t>1.1.5.Б</t>
  </si>
  <si>
    <t>1.1.6.А</t>
  </si>
  <si>
    <t>1.1.6.Б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</si>
  <si>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</si>
  <si>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</si>
  <si>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</si>
  <si>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сетевым организациям, приобретающим электрическую энергию в целях компенсации потерь электрической энергии в сетях</t>
  </si>
  <si>
    <t>тыс. шт.</t>
  </si>
  <si>
    <t>с населением и приравненными к нему категориями потребителей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</si>
  <si>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</si>
  <si>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</si>
  <si>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</si>
  <si>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</si>
  <si>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</si>
  <si>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</si>
  <si>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</si>
  <si>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</si>
  <si>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</si>
  <si>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чел.</t>
  </si>
  <si>
    <t>Среднемесячная заработная плата на одного работника</t>
  </si>
  <si>
    <t>тыс. руб./чел.</t>
  </si>
  <si>
    <t>6.3</t>
  </si>
  <si>
    <t>Реквизиты отраслевого тарифного соглашения (дата утверждения, срок действия)</t>
  </si>
  <si>
    <t>Проценты по обслуживанию кредитов</t>
  </si>
  <si>
    <t>Необходимые расходы из прибыли</t>
  </si>
  <si>
    <t>10</t>
  </si>
  <si>
    <t>Чистая прибыль (убыток)</t>
  </si>
  <si>
    <t>11</t>
  </si>
  <si>
    <t>Рентабельность продаж (величина прибыли от продаж в каждом рубле выручки)</t>
  </si>
  <si>
    <t>12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</si>
  <si>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</si>
  <si>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Раздел 3. Цены (тарифы) по регулируемым видам деятельности гарантирующего поставщика ООО "Новомосковская энергосбытовая компания"</t>
  </si>
  <si>
    <t>1-е полугодие</t>
  </si>
  <si>
    <t>2-е полугодие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</si>
  <si>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</si>
  <si>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</si>
  <si>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</si>
  <si>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</si>
  <si>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по сетевым организациям</t>
  </si>
  <si>
    <t>-</t>
  </si>
  <si>
    <t>до 670 кВт</t>
  </si>
  <si>
    <t>2019 г.</t>
  </si>
  <si>
    <t>величина сбытовой надбавки для тарифной группы "прочие потребители"</t>
  </si>
  <si>
    <r>
      <t>Объемы полезного отпуска электрической энергии</t>
    </r>
    <r>
      <rPr>
        <sz val="10"/>
        <rFont val="Symbol"/>
        <family val="1"/>
        <charset val="2"/>
      </rPr>
      <t>-</t>
    </r>
    <r>
      <rPr>
        <sz val="11"/>
        <rFont val="Calibri"/>
        <family val="2"/>
        <charset val="204"/>
        <scheme val="minor"/>
      </rPr>
      <t>всего</t>
    </r>
  </si>
  <si>
    <r>
      <t xml:space="preserve">население, проживающее в городских населенных пунктах в домах, оборудованных в установленном порядке </t>
    </r>
    <r>
      <rPr>
        <b/>
        <sz val="10"/>
        <rFont val="Arial Cyr"/>
        <charset val="204"/>
      </rPr>
      <t>стационарными электроплитами</t>
    </r>
  </si>
  <si>
    <r>
      <t xml:space="preserve">население, проживающее в городских населенных пунктах в домах, оборудованных в установленном порядке стационарными </t>
    </r>
    <r>
      <rPr>
        <b/>
        <sz val="10"/>
        <rFont val="Arial Cyr"/>
        <charset val="204"/>
      </rPr>
      <t>электроотопительными установками</t>
    </r>
  </si>
  <si>
    <r>
      <t xml:space="preserve">население, проживающее в городских населенных пунктах в домах, оборудованных в установленном порядке стационарными </t>
    </r>
    <r>
      <rPr>
        <b/>
        <sz val="10"/>
        <rFont val="Arial Cyr"/>
        <charset val="204"/>
      </rPr>
      <t>электроплитами и электроотопительными установками</t>
    </r>
  </si>
  <si>
    <r>
      <t>население, проживающее</t>
    </r>
    <r>
      <rPr>
        <b/>
        <sz val="10"/>
        <rFont val="Arial Cyr"/>
        <charset val="204"/>
      </rPr>
      <t xml:space="preserve"> в сельских населенных пунктах</t>
    </r>
  </si>
  <si>
    <r>
      <t xml:space="preserve">потребители, </t>
    </r>
    <r>
      <rPr>
        <b/>
        <sz val="10"/>
        <rFont val="Arial Cyr"/>
        <charset val="204"/>
      </rPr>
      <t>приравненные к населению</t>
    </r>
    <r>
      <rPr>
        <sz val="11"/>
        <rFont val="Calibri"/>
        <family val="2"/>
        <charset val="204"/>
        <scheme val="minor"/>
      </rPr>
      <t>,</t>
    </r>
    <r>
      <rPr>
        <sz val="10"/>
        <rFont val="Symbol"/>
        <family val="1"/>
        <charset val="2"/>
      </rPr>
      <t>-</t>
    </r>
    <r>
      <rPr>
        <sz val="11"/>
        <rFont val="Calibri"/>
        <family val="2"/>
        <charset val="204"/>
        <scheme val="minor"/>
      </rPr>
      <t>всего</t>
    </r>
  </si>
  <si>
    <r>
      <t>Количество обслуживаемых договоров</t>
    </r>
    <r>
      <rPr>
        <sz val="10"/>
        <rFont val="Symbol"/>
        <family val="1"/>
        <charset val="2"/>
      </rPr>
      <t>-</t>
    </r>
    <r>
      <rPr>
        <sz val="11"/>
        <rFont val="Calibri"/>
        <family val="2"/>
        <charset val="204"/>
        <scheme val="minor"/>
      </rPr>
      <t>всего</t>
    </r>
  </si>
  <si>
    <r>
      <t>Количество точек учета по обслуживаемым договорам</t>
    </r>
    <r>
      <rPr>
        <sz val="10"/>
        <rFont val="Symbol"/>
        <family val="1"/>
        <charset val="2"/>
      </rPr>
      <t>-</t>
    </r>
    <r>
      <rPr>
        <sz val="11"/>
        <rFont val="Calibri"/>
        <family val="2"/>
        <charset val="204"/>
        <scheme val="minor"/>
      </rPr>
      <t>всего</t>
    </r>
  </si>
  <si>
    <t>УТОЧНЕННОЕ ПРЕДЛОЖЕНИЕ</t>
  </si>
  <si>
    <t>Расчет необходимой валовой выручки на ведение сбытовой деятельности на 2019 год</t>
  </si>
  <si>
    <t>менее 670кВт</t>
  </si>
  <si>
    <t>свыше 10 МВт</t>
  </si>
  <si>
    <t>Объемы</t>
  </si>
  <si>
    <t>СПБ</t>
  </si>
  <si>
    <t>3.</t>
  </si>
  <si>
    <t>Товарная выручка</t>
  </si>
  <si>
    <t>НВВ к утверждению</t>
  </si>
  <si>
    <t xml:space="preserve">Экономически обоснованные расходы </t>
  </si>
  <si>
    <t>Доля</t>
  </si>
  <si>
    <t>4.1.</t>
  </si>
  <si>
    <t>ЭОР в доле</t>
  </si>
  <si>
    <t>Эталонная выручка</t>
  </si>
  <si>
    <t>постоянные компоненты</t>
  </si>
  <si>
    <t>переменные компоненты</t>
  </si>
  <si>
    <t>4.2.</t>
  </si>
  <si>
    <t>Эталонная выручка в доле</t>
  </si>
  <si>
    <t>4.3.</t>
  </si>
  <si>
    <t>4.4.</t>
  </si>
  <si>
    <t>Результаты деятельности за 2017 год</t>
  </si>
  <si>
    <t>Проверка</t>
  </si>
  <si>
    <t>отклонение</t>
  </si>
  <si>
    <t>нвв 2018 года</t>
  </si>
  <si>
    <t>Рост к 2018 году</t>
  </si>
  <si>
    <t>нвв 2017 года</t>
  </si>
  <si>
    <t>Наименование статьи</t>
  </si>
  <si>
    <t>РЭК</t>
  </si>
  <si>
    <t>Причина отклонений</t>
  </si>
  <si>
    <t xml:space="preserve">Эталонная выручка, в т ч </t>
  </si>
  <si>
    <t>Анализ отклонений затрат, принимаемых РЭК и заявленных ОО НЭСК в НВВ на 2019 год</t>
  </si>
  <si>
    <t>НЭСК</t>
  </si>
  <si>
    <t xml:space="preserve">Эталонная выручка (Постоянные компоненты), всего  Тыс.руб., в т ч </t>
  </si>
  <si>
    <t>сети</t>
  </si>
  <si>
    <t xml:space="preserve">прочие </t>
  </si>
  <si>
    <t xml:space="preserve">Результаты деятельности за 2017 год, в т ч </t>
  </si>
  <si>
    <t>Предложение 2019 г.</t>
  </si>
  <si>
    <t>НЕнаселение_Прочие_до 670 кВт</t>
  </si>
  <si>
    <t xml:space="preserve">НЕнаселение_Прочие_свыше 670 кВт </t>
  </si>
  <si>
    <t>1.2.3</t>
  </si>
  <si>
    <t xml:space="preserve">Необходимая валовая выручка ООО "НЭСК" для расчета сбытовых надбавок (п.1*п.9+п. 8*п. 10+п.3+п.4+п.5+п.6) в т ч </t>
  </si>
  <si>
    <t xml:space="preserve">ПП до 670 кВт </t>
  </si>
  <si>
    <t>ПП свыше  670</t>
  </si>
  <si>
    <t>НВВ_Расчет эксперты</t>
  </si>
  <si>
    <t>ИПЦ?</t>
  </si>
  <si>
    <t xml:space="preserve">Амортизация  и транспортный налог по Volkswagen Touareg </t>
  </si>
  <si>
    <t>Отклонения_Потери_РезД</t>
  </si>
  <si>
    <t>не учтены отклонения по неподконтрольным (амортизация и транспортный)</t>
  </si>
  <si>
    <t>ИПЦ разный, см. Лист Индексы</t>
  </si>
  <si>
    <t>не учтены отклонения по неподконтрольным 141 т р (амортизация и транспортный)+</t>
  </si>
  <si>
    <t>2020 г</t>
  </si>
  <si>
    <t>2020 г.</t>
  </si>
  <si>
    <t>Проверка сбора НВВ по СН на 2020 год</t>
  </si>
  <si>
    <t>2020</t>
  </si>
  <si>
    <t>Отраслевое тарифное соглашение в электроэнергетике Российской Федерации на 2019-2021 гг. в ред. Решений Общероссийского отраслевого объединения работодателей элеткроэнергетики, Общественной организации "Всероссийский Электропрофсоюз" от 21.12.2018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</si>
</sst>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3" formatCode="_-* #,##0.00\ _₽_-;\-* #,##0.00\ _₽_-;_-* &quot;-&quot;??\ _₽_-;_-@_-"/>
    <numFmt numFmtId="164" formatCode="_-* #,##0.00_₽_-;\-* #,##0.00_₽_-;_-* &quot;-&quot;??_₽_-;_-@_-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"/>
    <numFmt numFmtId="170" formatCode="#,##0.000"/>
    <numFmt numFmtId="171" formatCode="_-* #,##0.00[$€-1]_-;\-* #,##0.00[$€-1]_-;_-* &quot;-&quot;??[$€-1]_-"/>
    <numFmt numFmtId="172" formatCode="0.0%"/>
    <numFmt numFmtId="173" formatCode="0.0%_);\(0.0%\)"/>
    <numFmt numFmtId="174" formatCode="#,##0;\(#,##0\)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"/>
    <numFmt numFmtId="212" formatCode="_-* #,##0.000000_р_._-;\-* #,##0.000000_р_._-;_-* &quot;-&quot;??_р_._-;_-@_-"/>
    <numFmt numFmtId="213" formatCode="_-* #,##0.00000_р_._-;\-* #,##0.00000_р_._-;_-* &quot;-&quot;??_р_._-;_-@_-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Symbol"/>
      <family val="1"/>
      <charset val="2"/>
    </font>
    <font>
      <b/>
      <sz val="16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2110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" fillId="0" borderId="0"/>
    <xf numFmtId="0" fontId="1" fillId="0" borderId="0"/>
    <xf numFmtId="0" fontId="9" fillId="0" borderId="0"/>
    <xf numFmtId="171" fontId="9" fillId="0" borderId="0"/>
    <xf numFmtId="0" fontId="10" fillId="0" borderId="0"/>
    <xf numFmtId="0" fontId="11" fillId="0" borderId="0"/>
    <xf numFmtId="172" fontId="12" fillId="0" borderId="0">
      <alignment vertical="top"/>
    </xf>
    <xf numFmtId="172" fontId="13" fillId="0" borderId="0">
      <alignment vertical="top"/>
    </xf>
    <xf numFmtId="173" fontId="13" fillId="3" borderId="0">
      <alignment vertical="top"/>
    </xf>
    <xf numFmtId="172" fontId="13" fillId="4" borderId="0">
      <alignment vertical="top"/>
    </xf>
    <xf numFmtId="0" fontId="11" fillId="0" borderId="0"/>
    <xf numFmtId="0" fontId="11" fillId="0" borderId="0"/>
    <xf numFmtId="0" fontId="11" fillId="0" borderId="0"/>
    <xf numFmtId="40" fontId="14" fillId="0" borderId="0" applyFont="0" applyFill="0" applyBorder="0" applyAlignment="0" applyProtection="0"/>
    <xf numFmtId="0" fontId="15" fillId="0" borderId="0"/>
    <xf numFmtId="0" fontId="10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4" fontId="11" fillId="5" borderId="8">
      <alignment wrapText="1"/>
      <protection locked="0"/>
    </xf>
    <xf numFmtId="0" fontId="9" fillId="0" borderId="0"/>
    <xf numFmtId="0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171" fontId="10" fillId="0" borderId="0"/>
    <xf numFmtId="0" fontId="16" fillId="0" borderId="0"/>
    <xf numFmtId="0" fontId="9" fillId="0" borderId="0"/>
    <xf numFmtId="171" fontId="9" fillId="0" borderId="0"/>
    <xf numFmtId="0" fontId="9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9" fillId="0" borderId="0"/>
    <xf numFmtId="171" fontId="9" fillId="0" borderId="0"/>
    <xf numFmtId="0" fontId="9" fillId="0" borderId="0"/>
    <xf numFmtId="171" fontId="9" fillId="0" borderId="0"/>
    <xf numFmtId="0" fontId="10" fillId="0" borderId="0"/>
    <xf numFmtId="171" fontId="10" fillId="0" borderId="0"/>
    <xf numFmtId="0" fontId="10" fillId="0" borderId="0"/>
    <xf numFmtId="171" fontId="10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71" fontId="10" fillId="0" borderId="0"/>
    <xf numFmtId="0" fontId="10" fillId="0" borderId="0"/>
    <xf numFmtId="0" fontId="10" fillId="0" borderId="0"/>
    <xf numFmtId="171" fontId="10" fillId="0" borderId="0"/>
    <xf numFmtId="0" fontId="10" fillId="0" borderId="0"/>
    <xf numFmtId="171" fontId="10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71" fontId="10" fillId="0" borderId="0"/>
    <xf numFmtId="0" fontId="10" fillId="0" borderId="0"/>
    <xf numFmtId="0" fontId="9" fillId="0" borderId="0"/>
    <xf numFmtId="171" fontId="9" fillId="0" borderId="0"/>
    <xf numFmtId="0" fontId="9" fillId="0" borderId="0"/>
    <xf numFmtId="171" fontId="9" fillId="0" borderId="0"/>
    <xf numFmtId="0" fontId="10" fillId="0" borderId="0"/>
    <xf numFmtId="171" fontId="10" fillId="0" borderId="0"/>
    <xf numFmtId="0" fontId="9" fillId="0" borderId="0"/>
    <xf numFmtId="171" fontId="9" fillId="0" borderId="0"/>
    <xf numFmtId="0" fontId="9" fillId="0" borderId="0"/>
    <xf numFmtId="171" fontId="9" fillId="0" borderId="0"/>
    <xf numFmtId="0" fontId="7" fillId="0" borderId="0"/>
    <xf numFmtId="0" fontId="10" fillId="0" borderId="0"/>
    <xf numFmtId="171" fontId="10" fillId="0" borderId="0"/>
    <xf numFmtId="175" fontId="7" fillId="0" borderId="0" applyFont="0" applyFill="0" applyBorder="0" applyAlignment="0" applyProtection="0"/>
    <xf numFmtId="176" fontId="17" fillId="0" borderId="0">
      <protection locked="0"/>
    </xf>
    <xf numFmtId="177" fontId="17" fillId="0" borderId="0">
      <protection locked="0"/>
    </xf>
    <xf numFmtId="176" fontId="17" fillId="0" borderId="0">
      <protection locked="0"/>
    </xf>
    <xf numFmtId="177" fontId="17" fillId="0" borderId="0">
      <protection locked="0"/>
    </xf>
    <xf numFmtId="178" fontId="17" fillId="0" borderId="0">
      <protection locked="0"/>
    </xf>
    <xf numFmtId="179" fontId="17" fillId="0" borderId="9">
      <protection locked="0"/>
    </xf>
    <xf numFmtId="179" fontId="18" fillId="0" borderId="0">
      <protection locked="0"/>
    </xf>
    <xf numFmtId="179" fontId="18" fillId="0" borderId="0">
      <protection locked="0"/>
    </xf>
    <xf numFmtId="179" fontId="17" fillId="0" borderId="9">
      <protection locked="0"/>
    </xf>
    <xf numFmtId="0" fontId="19" fillId="6" borderId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180" fontId="23" fillId="0" borderId="1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24" fillId="8" borderId="0" applyNumberFormat="0" applyBorder="0" applyAlignment="0" applyProtection="0"/>
    <xf numFmtId="10" fontId="25" fillId="0" borderId="0" applyNumberFormat="0" applyFill="0" applyBorder="0" applyAlignment="0"/>
    <xf numFmtId="0" fontId="26" fillId="0" borderId="0"/>
    <xf numFmtId="0" fontId="27" fillId="25" borderId="11" applyNumberFormat="0" applyAlignment="0" applyProtection="0"/>
    <xf numFmtId="0" fontId="28" fillId="0" borderId="11" applyNumberFormat="0" applyAlignment="0">
      <protection locked="0"/>
    </xf>
    <xf numFmtId="0" fontId="29" fillId="26" borderId="12" applyNumberFormat="0" applyAlignment="0" applyProtection="0"/>
    <xf numFmtId="0" fontId="30" fillId="0" borderId="1">
      <alignment horizontal="left" vertical="center"/>
    </xf>
    <xf numFmtId="166" fontId="1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32" fillId="0" borderId="0" applyFont="0" applyFill="0" applyBorder="0" applyAlignment="0" applyProtection="0"/>
    <xf numFmtId="180" fontId="33" fillId="27" borderId="1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67" fontId="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1" fillId="0" borderId="13" applyNumberFormat="0" applyFont="0" applyFill="0" applyAlignment="0" applyProtection="0"/>
    <xf numFmtId="0" fontId="35" fillId="0" borderId="0" applyNumberFormat="0" applyFill="0" applyBorder="0" applyAlignment="0" applyProtection="0"/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71" fontId="34" fillId="0" borderId="0" applyFont="0" applyFill="0" applyBorder="0" applyAlignment="0" applyProtection="0"/>
    <xf numFmtId="37" fontId="11" fillId="0" borderId="0"/>
    <xf numFmtId="0" fontId="23" fillId="0" borderId="0"/>
    <xf numFmtId="0" fontId="37" fillId="0" borderId="0" applyNumberFormat="0" applyFill="0" applyBorder="0" applyAlignment="0" applyProtection="0"/>
    <xf numFmtId="187" fontId="38" fillId="0" borderId="0" applyFill="0" applyBorder="0" applyAlignment="0" applyProtection="0"/>
    <xf numFmtId="187" fontId="12" fillId="0" borderId="0" applyFill="0" applyBorder="0" applyAlignment="0" applyProtection="0"/>
    <xf numFmtId="187" fontId="39" fillId="0" borderId="0" applyFill="0" applyBorder="0" applyAlignment="0" applyProtection="0"/>
    <xf numFmtId="187" fontId="40" fillId="0" borderId="0" applyFill="0" applyBorder="0" applyAlignment="0" applyProtection="0"/>
    <xf numFmtId="187" fontId="41" fillId="0" borderId="0" applyFill="0" applyBorder="0" applyAlignment="0" applyProtection="0"/>
    <xf numFmtId="187" fontId="42" fillId="0" borderId="0" applyFill="0" applyBorder="0" applyAlignment="0" applyProtection="0"/>
    <xf numFmtId="187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9" borderId="0" applyNumberFormat="0" applyBorder="0" applyAlignment="0" applyProtection="0"/>
    <xf numFmtId="172" fontId="6" fillId="4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8" fontId="48" fillId="4" borderId="0" applyNumberFormat="0" applyFont="0" applyAlignment="0"/>
    <xf numFmtId="0" fontId="49" fillId="0" borderId="0" applyProtection="0">
      <alignment horizontal="right"/>
    </xf>
    <xf numFmtId="0" fontId="28" fillId="25" borderId="11" applyNumberFormat="0" applyAlignment="0"/>
    <xf numFmtId="0" fontId="50" fillId="0" borderId="0">
      <alignment vertical="top"/>
    </xf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2" fontId="54" fillId="28" borderId="0" applyAlignment="0">
      <alignment horizontal="right"/>
      <protection locked="0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180" fontId="57" fillId="0" borderId="0"/>
    <xf numFmtId="0" fontId="11" fillId="0" borderId="0"/>
    <xf numFmtId="0" fontId="58" fillId="0" borderId="0" applyNumberFormat="0" applyFill="0" applyBorder="0" applyAlignment="0" applyProtection="0">
      <alignment vertical="top"/>
      <protection locked="0"/>
    </xf>
    <xf numFmtId="189" fontId="59" fillId="0" borderId="1">
      <alignment horizontal="center" vertical="center" wrapText="1"/>
    </xf>
    <xf numFmtId="0" fontId="60" fillId="12" borderId="11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38" fontId="13" fillId="0" borderId="0">
      <alignment vertical="top"/>
    </xf>
    <xf numFmtId="38" fontId="13" fillId="3" borderId="0">
      <alignment vertical="top"/>
    </xf>
    <xf numFmtId="38" fontId="13" fillId="3" borderId="0">
      <alignment vertical="top"/>
    </xf>
    <xf numFmtId="38" fontId="13" fillId="3" borderId="0">
      <alignment vertical="top"/>
    </xf>
    <xf numFmtId="38" fontId="13" fillId="0" borderId="0">
      <alignment vertical="top"/>
    </xf>
    <xf numFmtId="190" fontId="13" fillId="4" borderId="0">
      <alignment vertical="top"/>
    </xf>
    <xf numFmtId="38" fontId="13" fillId="0" borderId="0">
      <alignment vertical="top"/>
    </xf>
    <xf numFmtId="0" fontId="62" fillId="0" borderId="17" applyNumberFormat="0" applyFill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64" fillId="0" borderId="1">
      <alignment horizontal="right"/>
      <protection locked="0"/>
    </xf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7" fillId="0" borderId="18" applyFont="0" applyBorder="0">
      <alignment horizontal="center" vertical="center"/>
    </xf>
    <xf numFmtId="0" fontId="65" fillId="29" borderId="0" applyNumberFormat="0" applyBorder="0" applyAlignment="0" applyProtection="0"/>
    <xf numFmtId="0" fontId="19" fillId="0" borderId="19"/>
    <xf numFmtId="0" fontId="66" fillId="0" borderId="0" applyNumberFormat="0" applyFill="0" applyBorder="0" applyAlignment="0" applyProtection="0"/>
    <xf numFmtId="196" fontId="7" fillId="0" borderId="0"/>
    <xf numFmtId="0" fontId="6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</xf>
    <xf numFmtId="0" fontId="7" fillId="0" borderId="0"/>
    <xf numFmtId="0" fontId="68" fillId="0" borderId="0"/>
    <xf numFmtId="0" fontId="31" fillId="0" borderId="0" applyFill="0" applyBorder="0" applyProtection="0">
      <alignment vertical="center"/>
    </xf>
    <xf numFmtId="0" fontId="69" fillId="0" borderId="0"/>
    <xf numFmtId="0" fontId="11" fillId="0" borderId="0"/>
    <xf numFmtId="0" fontId="9" fillId="0" borderId="0"/>
    <xf numFmtId="0" fontId="70" fillId="30" borderId="20" applyNumberFormat="0" applyFont="0" applyAlignment="0" applyProtection="0"/>
    <xf numFmtId="197" fontId="7" fillId="0" borderId="0" applyFont="0" applyAlignment="0">
      <alignment horizontal="center"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6" fillId="0" borderId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71" fillId="25" borderId="21" applyNumberFormat="0" applyAlignment="0" applyProtection="0"/>
    <xf numFmtId="1" fontId="72" fillId="0" borderId="0" applyProtection="0">
      <alignment horizontal="right" vertical="center"/>
    </xf>
    <xf numFmtId="49" fontId="73" fillId="0" borderId="7" applyFill="0" applyProtection="0">
      <alignment vertical="center"/>
    </xf>
    <xf numFmtId="9" fontId="1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5" borderId="22"/>
    <xf numFmtId="37" fontId="74" fillId="5" borderId="22"/>
    <xf numFmtId="0" fontId="75" fillId="0" borderId="0" applyNumberFormat="0">
      <alignment horizontal="left"/>
    </xf>
    <xf numFmtId="202" fontId="76" fillId="0" borderId="23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4">
      <alignment vertical="center"/>
    </xf>
    <xf numFmtId="4" fontId="79" fillId="5" borderId="21" applyNumberFormat="0" applyProtection="0">
      <alignment vertical="center"/>
    </xf>
    <xf numFmtId="4" fontId="80" fillId="5" borderId="21" applyNumberFormat="0" applyProtection="0">
      <alignment vertical="center"/>
    </xf>
    <xf numFmtId="4" fontId="79" fillId="5" borderId="21" applyNumberFormat="0" applyProtection="0">
      <alignment horizontal="left" vertical="center" indent="1"/>
    </xf>
    <xf numFmtId="4" fontId="79" fillId="5" borderId="21" applyNumberFormat="0" applyProtection="0">
      <alignment horizontal="left" vertical="center" indent="1"/>
    </xf>
    <xf numFmtId="0" fontId="11" fillId="31" borderId="21" applyNumberFormat="0" applyProtection="0">
      <alignment horizontal="left" vertical="center" indent="1"/>
    </xf>
    <xf numFmtId="4" fontId="79" fillId="32" borderId="21" applyNumberFormat="0" applyProtection="0">
      <alignment horizontal="right" vertical="center"/>
    </xf>
    <xf numFmtId="4" fontId="79" fillId="33" borderId="21" applyNumberFormat="0" applyProtection="0">
      <alignment horizontal="right" vertical="center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81" fillId="41" borderId="21" applyNumberFormat="0" applyProtection="0">
      <alignment horizontal="left" vertical="center" indent="1"/>
    </xf>
    <xf numFmtId="4" fontId="79" fillId="42" borderId="25" applyNumberFormat="0" applyProtection="0">
      <alignment horizontal="left" vertical="center" indent="1"/>
    </xf>
    <xf numFmtId="4" fontId="82" fillId="43" borderId="0" applyNumberFormat="0" applyProtection="0">
      <alignment horizontal="left" vertical="center" indent="1"/>
    </xf>
    <xf numFmtId="0" fontId="11" fillId="31" borderId="21" applyNumberFormat="0" applyProtection="0">
      <alignment horizontal="left" vertical="center" indent="1"/>
    </xf>
    <xf numFmtId="4" fontId="83" fillId="42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0" fontId="11" fillId="44" borderId="21" applyNumberFormat="0" applyProtection="0">
      <alignment horizontal="left" vertical="center" indent="1"/>
    </xf>
    <xf numFmtId="0" fontId="11" fillId="44" borderId="21" applyNumberFormat="0" applyProtection="0">
      <alignment horizontal="left" vertical="center" indent="1"/>
    </xf>
    <xf numFmtId="0" fontId="11" fillId="45" borderId="21" applyNumberFormat="0" applyProtection="0">
      <alignment horizontal="left" vertical="center" indent="1"/>
    </xf>
    <xf numFmtId="0" fontId="11" fillId="45" borderId="21" applyNumberFormat="0" applyProtection="0">
      <alignment horizontal="left" vertical="center" indent="1"/>
    </xf>
    <xf numFmtId="0" fontId="11" fillId="3" borderId="21" applyNumberFormat="0" applyProtection="0">
      <alignment horizontal="left" vertical="center" indent="1"/>
    </xf>
    <xf numFmtId="0" fontId="11" fillId="3" borderId="21" applyNumberFormat="0" applyProtection="0">
      <alignment horizontal="left" vertical="center" indent="1"/>
    </xf>
    <xf numFmtId="0" fontId="11" fillId="31" borderId="21" applyNumberFormat="0" applyProtection="0">
      <alignment horizontal="left" vertical="center" indent="1"/>
    </xf>
    <xf numFmtId="0" fontId="11" fillId="31" borderId="21" applyNumberFormat="0" applyProtection="0">
      <alignment horizontal="left" vertical="center" indent="1"/>
    </xf>
    <xf numFmtId="0" fontId="7" fillId="0" borderId="0"/>
    <xf numFmtId="4" fontId="79" fillId="46" borderId="21" applyNumberFormat="0" applyProtection="0">
      <alignment vertical="center"/>
    </xf>
    <xf numFmtId="4" fontId="80" fillId="46" borderId="21" applyNumberFormat="0" applyProtection="0">
      <alignment vertical="center"/>
    </xf>
    <xf numFmtId="4" fontId="79" fillId="46" borderId="21" applyNumberFormat="0" applyProtection="0">
      <alignment horizontal="left" vertical="center" indent="1"/>
    </xf>
    <xf numFmtId="4" fontId="79" fillId="46" borderId="21" applyNumberFormat="0" applyProtection="0">
      <alignment horizontal="left" vertical="center" indent="1"/>
    </xf>
    <xf numFmtId="4" fontId="79" fillId="42" borderId="21" applyNumberFormat="0" applyProtection="0">
      <alignment horizontal="right" vertical="center"/>
    </xf>
    <xf numFmtId="4" fontId="80" fillId="42" borderId="21" applyNumberFormat="0" applyProtection="0">
      <alignment horizontal="right" vertical="center"/>
    </xf>
    <xf numFmtId="0" fontId="11" fillId="31" borderId="21" applyNumberFormat="0" applyProtection="0">
      <alignment horizontal="left" vertical="center" indent="1"/>
    </xf>
    <xf numFmtId="0" fontId="11" fillId="31" borderId="21" applyNumberFormat="0" applyProtection="0">
      <alignment horizontal="left" vertical="center" indent="1"/>
    </xf>
    <xf numFmtId="0" fontId="84" fillId="0" borderId="0"/>
    <xf numFmtId="4" fontId="85" fillId="42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1" fillId="0" borderId="0"/>
    <xf numFmtId="0" fontId="9" fillId="0" borderId="0"/>
    <xf numFmtId="0" fontId="87" fillId="0" borderId="0" applyBorder="0" applyProtection="0">
      <alignment vertical="center"/>
    </xf>
    <xf numFmtId="0" fontId="87" fillId="0" borderId="7" applyBorder="0" applyProtection="0">
      <alignment horizontal="right" vertical="center"/>
    </xf>
    <xf numFmtId="0" fontId="88" fillId="47" borderId="0" applyBorder="0" applyProtection="0">
      <alignment horizontal="centerContinuous" vertical="center"/>
    </xf>
    <xf numFmtId="0" fontId="88" fillId="48" borderId="7" applyBorder="0" applyProtection="0">
      <alignment horizontal="centerContinuous" vertical="center"/>
    </xf>
    <xf numFmtId="0" fontId="89" fillId="0" borderId="0"/>
    <xf numFmtId="38" fontId="90" fillId="49" borderId="0">
      <alignment horizontal="right" vertical="top"/>
    </xf>
    <xf numFmtId="38" fontId="90" fillId="49" borderId="0">
      <alignment horizontal="right" vertical="top"/>
    </xf>
    <xf numFmtId="38" fontId="90" fillId="49" borderId="0">
      <alignment horizontal="right" vertical="top"/>
    </xf>
    <xf numFmtId="0" fontId="69" fillId="0" borderId="0"/>
    <xf numFmtId="0" fontId="91" fillId="0" borderId="0" applyFill="0" applyBorder="0" applyProtection="0">
      <alignment horizontal="left"/>
    </xf>
    <xf numFmtId="0" fontId="46" fillId="0" borderId="26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6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49" fontId="97" fillId="45" borderId="27" applyNumberFormat="0">
      <alignment horizontal="center" vertical="center"/>
    </xf>
    <xf numFmtId="0" fontId="98" fillId="0" borderId="28" applyNumberFormat="0" applyFill="0" applyAlignment="0" applyProtection="0"/>
    <xf numFmtId="0" fontId="99" fillId="0" borderId="13" applyFill="0" applyBorder="0" applyProtection="0">
      <alignment vertical="center"/>
    </xf>
    <xf numFmtId="0" fontId="100" fillId="0" borderId="0">
      <alignment horizontal="fill"/>
    </xf>
    <xf numFmtId="0" fontId="6" fillId="0" borderId="0"/>
    <xf numFmtId="0" fontId="101" fillId="0" borderId="0" applyNumberFormat="0" applyFill="0" applyBorder="0" applyAlignment="0" applyProtection="0"/>
    <xf numFmtId="0" fontId="102" fillId="0" borderId="7" applyBorder="0" applyProtection="0">
      <alignment horizontal="right"/>
    </xf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180" fontId="23" fillId="0" borderId="10">
      <protection locked="0"/>
    </xf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0" fontId="60" fillId="12" borderId="11" applyNumberFormat="0" applyAlignment="0" applyProtection="0"/>
    <xf numFmtId="3" fontId="103" fillId="0" borderId="0">
      <alignment horizontal="center" vertical="center" textRotation="90" wrapText="1"/>
    </xf>
    <xf numFmtId="203" fontId="23" fillId="0" borderId="1">
      <alignment vertical="top" wrapText="1"/>
    </xf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71" fillId="25" borderId="2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27" fillId="25" borderId="1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204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3" borderId="1"/>
    <xf numFmtId="4" fontId="113" fillId="0" borderId="1">
      <alignment horizontal="center" wrapText="1"/>
    </xf>
    <xf numFmtId="204" fontId="110" fillId="0" borderId="1"/>
    <xf numFmtId="204" fontId="109" fillId="0" borderId="1">
      <alignment horizontal="center" vertical="center" wrapText="1"/>
    </xf>
    <xf numFmtId="204" fontId="109" fillId="0" borderId="1">
      <alignment vertical="top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29" applyBorder="0">
      <alignment horizontal="center" vertical="center" wrapText="1"/>
    </xf>
    <xf numFmtId="180" fontId="33" fillId="27" borderId="10"/>
    <xf numFmtId="4" fontId="70" fillId="5" borderId="1" applyBorder="0">
      <alignment horizontal="right"/>
    </xf>
    <xf numFmtId="49" fontId="118" fillId="0" borderId="0" applyBorder="0">
      <alignment vertical="center"/>
    </xf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3" fontId="33" fillId="0" borderId="1" applyBorder="0">
      <alignment vertical="center"/>
    </xf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29" fillId="26" borderId="12" applyNumberFormat="0" applyAlignment="0" applyProtection="0"/>
    <xf numFmtId="0" fontId="7" fillId="0" borderId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0" fontId="66" fillId="4" borderId="0" applyFill="0">
      <alignment wrapText="1"/>
    </xf>
    <xf numFmtId="171" fontId="66" fillId="4" borderId="0" applyFill="0">
      <alignment wrapText="1"/>
    </xf>
    <xf numFmtId="0" fontId="116" fillId="0" borderId="0">
      <alignment horizontal="center" vertical="top" wrapText="1"/>
    </xf>
    <xf numFmtId="0" fontId="119" fillId="0" borderId="0">
      <alignment horizontal="centerContinuous" vertical="center" wrapText="1"/>
    </xf>
    <xf numFmtId="171" fontId="116" fillId="0" borderId="0">
      <alignment horizontal="center" vertical="top" wrapText="1"/>
    </xf>
    <xf numFmtId="170" fontId="8" fillId="4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5" fontId="120" fillId="0" borderId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49" fontId="103" fillId="0" borderId="1">
      <alignment horizontal="right" vertical="top" wrapText="1"/>
    </xf>
    <xf numFmtId="187" fontId="121" fillId="0" borderId="0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horizontal="left"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23" fillId="40" borderId="0" applyNumberFormat="0" applyBorder="0" applyAlignment="0">
      <alignment horizontal="left" vertical="center"/>
    </xf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9" fontId="70" fillId="40" borderId="0" applyBorder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71" fontId="20" fillId="0" borderId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1" fillId="0" borderId="0"/>
    <xf numFmtId="49" fontId="7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24" fillId="0" borderId="1">
      <alignment horizontal="left"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04" fontId="125" fillId="0" borderId="1">
      <alignment vertical="top"/>
    </xf>
    <xf numFmtId="187" fontId="126" fillId="5" borderId="22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7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0" fontId="11" fillId="30" borderId="20" applyNumberFormat="0" applyFont="0" applyAlignment="0" applyProtection="0"/>
    <xf numFmtId="49" fontId="111" fillId="0" borderId="8">
      <alignment horizontal="left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5" fontId="127" fillId="0" borderId="1"/>
    <xf numFmtId="0" fontId="7" fillId="0" borderId="1" applyNumberFormat="0" applyFont="0" applyFill="0" applyAlignment="0" applyProtection="0"/>
    <xf numFmtId="3" fontId="128" fillId="53" borderId="8">
      <alignment horizontal="justify" vertical="center"/>
    </xf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9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1" fontId="9" fillId="0" borderId="0"/>
    <xf numFmtId="49" fontId="121" fillId="0" borderId="0"/>
    <xf numFmtId="49" fontId="129" fillId="0" borderId="0">
      <alignment vertical="top"/>
    </xf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168" fontId="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4" fontId="70" fillId="4" borderId="0" applyBorder="0">
      <alignment horizontal="right"/>
    </xf>
    <xf numFmtId="4" fontId="70" fillId="4" borderId="0" applyBorder="0">
      <alignment horizontal="right"/>
    </xf>
    <xf numFmtId="4" fontId="70" fillId="4" borderId="0" applyFont="0" applyBorder="0">
      <alignment horizontal="right"/>
    </xf>
    <xf numFmtId="4" fontId="70" fillId="4" borderId="0" applyBorder="0">
      <alignment horizontal="right"/>
    </xf>
    <xf numFmtId="4" fontId="70" fillId="54" borderId="30" applyBorder="0">
      <alignment horizontal="right"/>
    </xf>
    <xf numFmtId="4" fontId="70" fillId="4" borderId="1" applyFont="0" applyBorder="0">
      <alignment horizontal="right"/>
    </xf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209" fontId="23" fillId="0" borderId="8">
      <alignment vertical="top" wrapText="1"/>
    </xf>
    <xf numFmtId="169" fontId="7" fillId="0" borderId="1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210" fontId="17" fillId="0" borderId="0">
      <protection locked="0"/>
    </xf>
    <xf numFmtId="49" fontId="109" fillId="0" borderId="1">
      <alignment horizontal="center" vertical="center" wrapText="1"/>
    </xf>
    <xf numFmtId="0" fontId="23" fillId="0" borderId="1" applyBorder="0">
      <alignment horizontal="center" vertical="center" wrapText="1"/>
    </xf>
    <xf numFmtId="49" fontId="86" fillId="0" borderId="1" applyNumberFormat="0" applyFill="0" applyAlignment="0" applyProtection="0"/>
    <xf numFmtId="170" fontId="7" fillId="0" borderId="0"/>
    <xf numFmtId="0" fontId="98" fillId="0" borderId="28" applyNumberFormat="0" applyFill="0" applyAlignment="0" applyProtection="0"/>
    <xf numFmtId="0" fontId="24" fillId="8" borderId="0" applyNumberFormat="0" applyBorder="0" applyAlignment="0" applyProtection="0"/>
    <xf numFmtId="0" fontId="47" fillId="9" borderId="0" applyNumberFormat="0" applyBorder="0" applyAlignment="0" applyProtection="0"/>
    <xf numFmtId="0" fontId="7" fillId="30" borderId="20" applyNumberFormat="0" applyFont="0" applyAlignment="0" applyProtection="0"/>
    <xf numFmtId="0" fontId="20" fillId="30" borderId="20" applyNumberFormat="0" applyFont="0" applyAlignment="0" applyProtection="0"/>
    <xf numFmtId="0" fontId="65" fillId="29" borderId="0" applyNumberFormat="0" applyBorder="0" applyAlignment="0" applyProtection="0"/>
    <xf numFmtId="0" fontId="7" fillId="0" borderId="0"/>
    <xf numFmtId="0" fontId="21" fillId="20" borderId="0" applyNumberFormat="0" applyBorder="0" applyAlignment="0" applyProtection="0"/>
    <xf numFmtId="0" fontId="62" fillId="0" borderId="17" applyNumberFormat="0" applyFill="0" applyAlignment="0" applyProtection="0"/>
    <xf numFmtId="0" fontId="29" fillId="26" borderId="12" applyNumberFormat="0" applyAlignment="0" applyProtection="0"/>
    <xf numFmtId="0" fontId="10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168" fontId="20" fillId="0" borderId="0" applyFont="0" applyFill="0" applyBorder="0" applyAlignment="0" applyProtection="0"/>
    <xf numFmtId="0" fontId="62" fillId="0" borderId="17" applyNumberFormat="0" applyFill="0" applyAlignment="0" applyProtection="0"/>
    <xf numFmtId="0" fontId="29" fillId="26" borderId="12" applyNumberFormat="0" applyAlignment="0" applyProtection="0"/>
    <xf numFmtId="0" fontId="101" fillId="0" borderId="0" applyNumberFormat="0" applyFill="0" applyBorder="0" applyAlignment="0" applyProtection="0"/>
    <xf numFmtId="0" fontId="20" fillId="0" borderId="0"/>
    <xf numFmtId="0" fontId="11" fillId="0" borderId="0"/>
    <xf numFmtId="0" fontId="5" fillId="0" borderId="0"/>
    <xf numFmtId="0" fontId="134" fillId="0" borderId="0"/>
    <xf numFmtId="0" fontId="7" fillId="0" borderId="0"/>
    <xf numFmtId="0" fontId="134" fillId="0" borderId="0"/>
    <xf numFmtId="0" fontId="7" fillId="0" borderId="0"/>
    <xf numFmtId="0" fontId="134" fillId="0" borderId="0"/>
    <xf numFmtId="0" fontId="7" fillId="0" borderId="0"/>
    <xf numFmtId="0" fontId="117" fillId="55" borderId="31" applyNumberFormat="0" applyFont="0" applyFill="0" applyAlignment="0" applyProtection="0">
      <alignment horizontal="center" vertical="center" wrapText="1"/>
    </xf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0" fillId="5" borderId="0">
      <protection locked="0"/>
    </xf>
    <xf numFmtId="170" fontId="70" fillId="5" borderId="0">
      <protection locked="0"/>
    </xf>
    <xf numFmtId="211" fontId="70" fillId="5" borderId="0">
      <protection locked="0"/>
    </xf>
    <xf numFmtId="0" fontId="70" fillId="40" borderId="31" applyNumberFormat="0" applyFont="0" applyAlignment="0" applyProtection="0">
      <alignment horizontal="center" vertical="center" wrapText="1"/>
    </xf>
    <xf numFmtId="4" fontId="142" fillId="55" borderId="44">
      <alignment horizontal="right" vertical="center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49" fontId="70" fillId="0" borderId="0" applyBorder="0">
      <alignment vertical="top"/>
    </xf>
    <xf numFmtId="0" fontId="70" fillId="0" borderId="0" applyNumberFormat="0" applyFont="0" applyAlignment="0" applyProtection="0">
      <alignment horizontal="left" vertical="center"/>
    </xf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0" fontId="70" fillId="57" borderId="32" applyNumberFormat="0" applyFont="0" applyAlignment="0" applyProtection="0"/>
    <xf numFmtId="9" fontId="70" fillId="0" borderId="0" applyFont="0" applyFill="0" applyBorder="0" applyAlignment="0" applyProtection="0"/>
    <xf numFmtId="168" fontId="132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70" fillId="58" borderId="44" applyAlignment="0">
      <alignment vertical="center"/>
    </xf>
    <xf numFmtId="0" fontId="143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8" fillId="0" borderId="0" xfId="1741" applyFont="1" applyAlignment="1">
      <alignment wrapText="1"/>
    </xf>
    <xf numFmtId="0" fontId="7" fillId="0" borderId="1" xfId="1741" applyBorder="1" applyAlignment="1">
      <alignment horizontal="center" wrapText="1"/>
    </xf>
    <xf numFmtId="0" fontId="7" fillId="0" borderId="0" xfId="1741" applyAlignment="1">
      <alignment horizontal="center" wrapText="1"/>
    </xf>
    <xf numFmtId="0" fontId="7" fillId="0" borderId="1" xfId="1741" applyBorder="1" applyAlignment="1">
      <alignment wrapText="1"/>
    </xf>
    <xf numFmtId="0" fontId="7" fillId="0" borderId="0" xfId="1741" applyAlignment="1">
      <alignment wrapText="1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4" fontId="0" fillId="0" borderId="0" xfId="0" applyNumberFormat="1"/>
    <xf numFmtId="0" fontId="135" fillId="0" borderId="0" xfId="1741" applyFont="1" applyAlignment="1">
      <alignment horizontal="center"/>
    </xf>
    <xf numFmtId="0" fontId="135" fillId="0" borderId="0" xfId="1741" applyFont="1" applyAlignment="1">
      <alignment horizontal="right"/>
    </xf>
    <xf numFmtId="0" fontId="131" fillId="0" borderId="0" xfId="1741" applyFont="1" applyAlignment="1">
      <alignment horizontal="center"/>
    </xf>
    <xf numFmtId="0" fontId="131" fillId="0" borderId="0" xfId="1741" applyFont="1" applyAlignment="1">
      <alignment horizontal="right"/>
    </xf>
    <xf numFmtId="0" fontId="131" fillId="0" borderId="0" xfId="1741" applyFont="1" applyAlignment="1">
      <alignment horizontal="left"/>
    </xf>
    <xf numFmtId="0" fontId="136" fillId="0" borderId="0" xfId="1741" applyFont="1" applyAlignment="1">
      <alignment horizontal="center"/>
    </xf>
    <xf numFmtId="0" fontId="133" fillId="0" borderId="0" xfId="1741" applyFont="1" applyAlignment="1">
      <alignment horizontal="center"/>
    </xf>
    <xf numFmtId="0" fontId="137" fillId="0" borderId="0" xfId="1741" applyFont="1" applyAlignment="1">
      <alignment horizontal="center"/>
    </xf>
    <xf numFmtId="0" fontId="133" fillId="0" borderId="0" xfId="1741" applyFont="1" applyAlignment="1">
      <alignment horizontal="left"/>
    </xf>
    <xf numFmtId="0" fontId="133" fillId="0" borderId="0" xfId="1741" applyFont="1" applyAlignment="1"/>
    <xf numFmtId="49" fontId="7" fillId="0" borderId="1" xfId="1741" applyNumberFormat="1" applyBorder="1" applyAlignment="1">
      <alignment wrapText="1"/>
    </xf>
    <xf numFmtId="49" fontId="7" fillId="0" borderId="0" xfId="1741" applyNumberFormat="1" applyAlignment="1">
      <alignment wrapText="1"/>
    </xf>
    <xf numFmtId="4" fontId="7" fillId="0" borderId="0" xfId="1741" applyNumberFormat="1" applyAlignment="1">
      <alignment wrapText="1"/>
    </xf>
    <xf numFmtId="3" fontId="7" fillId="0" borderId="1" xfId="1741" applyNumberFormat="1" applyFont="1" applyFill="1" applyBorder="1" applyAlignment="1">
      <alignment wrapText="1"/>
    </xf>
    <xf numFmtId="49" fontId="7" fillId="0" borderId="1" xfId="1741" applyNumberFormat="1" applyFont="1" applyFill="1" applyBorder="1" applyAlignment="1">
      <alignment wrapText="1"/>
    </xf>
    <xf numFmtId="0" fontId="7" fillId="0" borderId="1" xfId="1741" applyFont="1" applyFill="1" applyBorder="1" applyAlignment="1">
      <alignment wrapText="1"/>
    </xf>
    <xf numFmtId="0" fontId="7" fillId="0" borderId="1" xfId="1741" applyFont="1" applyFill="1" applyBorder="1" applyAlignment="1">
      <alignment horizontal="center" wrapText="1"/>
    </xf>
    <xf numFmtId="0" fontId="7" fillId="0" borderId="0" xfId="1741" applyFont="1" applyFill="1" applyAlignment="1">
      <alignment wrapText="1"/>
    </xf>
    <xf numFmtId="170" fontId="7" fillId="0" borderId="1" xfId="1741" applyNumberFormat="1" applyFont="1" applyFill="1" applyBorder="1" applyAlignment="1">
      <alignment wrapText="1"/>
    </xf>
    <xf numFmtId="4" fontId="7" fillId="0" borderId="1" xfId="1741" applyNumberFormat="1" applyFont="1" applyFill="1" applyBorder="1" applyAlignment="1">
      <alignment wrapText="1"/>
    </xf>
    <xf numFmtId="0" fontId="8" fillId="0" borderId="0" xfId="1741" applyFont="1" applyFill="1" applyAlignment="1">
      <alignment wrapText="1"/>
    </xf>
    <xf numFmtId="4" fontId="7" fillId="0" borderId="1" xfId="1741" applyNumberFormat="1" applyFont="1" applyFill="1" applyBorder="1" applyAlignment="1">
      <alignment horizontal="center" wrapText="1"/>
    </xf>
    <xf numFmtId="0" fontId="7" fillId="0" borderId="0" xfId="1741" applyFont="1" applyFill="1" applyAlignment="1">
      <alignment horizontal="center" wrapText="1"/>
    </xf>
    <xf numFmtId="49" fontId="7" fillId="0" borderId="0" xfId="1741" applyNumberFormat="1" applyFont="1" applyFill="1" applyAlignment="1">
      <alignment wrapText="1"/>
    </xf>
    <xf numFmtId="4" fontId="7" fillId="0" borderId="0" xfId="1741" applyNumberFormat="1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140" fillId="0" borderId="0" xfId="0" applyFont="1" applyFill="1" applyBorder="1" applyAlignment="1"/>
    <xf numFmtId="0" fontId="70" fillId="0" borderId="0" xfId="0" applyFont="1" applyFill="1" applyBorder="1" applyAlignment="1"/>
    <xf numFmtId="0" fontId="117" fillId="0" borderId="36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/>
    <xf numFmtId="0" fontId="70" fillId="0" borderId="6" xfId="0" applyFont="1" applyFill="1" applyBorder="1" applyAlignment="1"/>
    <xf numFmtId="0" fontId="70" fillId="0" borderId="39" xfId="0" applyFont="1" applyFill="1" applyBorder="1" applyAlignment="1"/>
    <xf numFmtId="16" fontId="70" fillId="0" borderId="40" xfId="0" applyNumberFormat="1" applyFont="1" applyFill="1" applyBorder="1" applyAlignment="1"/>
    <xf numFmtId="0" fontId="70" fillId="0" borderId="1" xfId="0" applyFont="1" applyFill="1" applyBorder="1" applyAlignment="1"/>
    <xf numFmtId="212" fontId="70" fillId="0" borderId="1" xfId="2080" applyNumberFormat="1" applyFont="1" applyFill="1" applyBorder="1" applyAlignment="1"/>
    <xf numFmtId="212" fontId="70" fillId="0" borderId="41" xfId="2080" applyNumberFormat="1" applyFont="1" applyFill="1" applyBorder="1" applyAlignment="1"/>
    <xf numFmtId="212" fontId="70" fillId="0" borderId="1" xfId="2080" applyNumberFormat="1" applyFont="1" applyFill="1" applyBorder="1" applyAlignment="1">
      <alignment horizontal="center"/>
    </xf>
    <xf numFmtId="0" fontId="70" fillId="0" borderId="40" xfId="0" applyFont="1" applyFill="1" applyBorder="1" applyAlignment="1"/>
    <xf numFmtId="168" fontId="70" fillId="0" borderId="1" xfId="2080" applyNumberFormat="1" applyFont="1" applyFill="1" applyBorder="1" applyAlignment="1"/>
    <xf numFmtId="168" fontId="70" fillId="0" borderId="41" xfId="2080" applyNumberFormat="1" applyFont="1" applyFill="1" applyBorder="1" applyAlignment="1"/>
    <xf numFmtId="213" fontId="70" fillId="0" borderId="1" xfId="2080" applyNumberFormat="1" applyFont="1" applyFill="1" applyBorder="1" applyAlignment="1"/>
    <xf numFmtId="213" fontId="70" fillId="0" borderId="41" xfId="2080" applyNumberFormat="1" applyFont="1" applyFill="1" applyBorder="1" applyAlignment="1"/>
    <xf numFmtId="168" fontId="70" fillId="0" borderId="1" xfId="2080" applyNumberFormat="1" applyFont="1" applyFill="1" applyBorder="1" applyAlignment="1">
      <alignment horizontal="center" vertical="center"/>
    </xf>
    <xf numFmtId="168" fontId="70" fillId="0" borderId="1" xfId="2080" applyNumberFormat="1" applyFont="1" applyFill="1" applyBorder="1" applyAlignment="1">
      <alignment horizontal="center"/>
    </xf>
    <xf numFmtId="0" fontId="117" fillId="0" borderId="40" xfId="0" applyFont="1" applyFill="1" applyBorder="1" applyAlignment="1"/>
    <xf numFmtId="0" fontId="117" fillId="0" borderId="1" xfId="0" applyFont="1" applyFill="1" applyBorder="1" applyAlignment="1"/>
    <xf numFmtId="168" fontId="117" fillId="0" borderId="1" xfId="2080" applyNumberFormat="1" applyFont="1" applyFill="1" applyBorder="1" applyAlignment="1">
      <alignment horizontal="center" vertical="center"/>
    </xf>
    <xf numFmtId="168" fontId="117" fillId="0" borderId="1" xfId="2080" applyNumberFormat="1" applyFont="1" applyFill="1" applyBorder="1" applyAlignment="1"/>
    <xf numFmtId="168" fontId="117" fillId="0" borderId="41" xfId="2080" applyNumberFormat="1" applyFont="1" applyFill="1" applyBorder="1" applyAlignment="1"/>
    <xf numFmtId="0" fontId="70" fillId="0" borderId="41" xfId="0" applyFont="1" applyFill="1" applyBorder="1" applyAlignment="1"/>
    <xf numFmtId="0" fontId="141" fillId="0" borderId="40" xfId="0" applyFont="1" applyFill="1" applyBorder="1" applyAlignment="1"/>
    <xf numFmtId="0" fontId="141" fillId="0" borderId="1" xfId="0" applyFont="1" applyFill="1" applyBorder="1" applyAlignment="1"/>
    <xf numFmtId="168" fontId="141" fillId="0" borderId="1" xfId="2080" applyNumberFormat="1" applyFont="1" applyFill="1" applyBorder="1" applyAlignment="1"/>
    <xf numFmtId="168" fontId="141" fillId="0" borderId="41" xfId="2080" applyNumberFormat="1" applyFont="1" applyFill="1" applyBorder="1" applyAlignment="1"/>
    <xf numFmtId="0" fontId="70" fillId="0" borderId="1" xfId="0" applyFont="1" applyFill="1" applyBorder="1" applyAlignment="1">
      <alignment wrapText="1"/>
    </xf>
    <xf numFmtId="0" fontId="117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horizontal="right" wrapText="1"/>
    </xf>
    <xf numFmtId="168" fontId="70" fillId="0" borderId="1" xfId="0" applyNumberFormat="1" applyFont="1" applyFill="1" applyBorder="1" applyAlignment="1"/>
    <xf numFmtId="168" fontId="70" fillId="0" borderId="41" xfId="0" applyNumberFormat="1" applyFont="1" applyFill="1" applyBorder="1" applyAlignment="1"/>
    <xf numFmtId="0" fontId="70" fillId="0" borderId="42" xfId="0" applyFont="1" applyFill="1" applyBorder="1" applyAlignment="1"/>
    <xf numFmtId="0" fontId="141" fillId="0" borderId="2" xfId="0" applyFont="1" applyFill="1" applyBorder="1" applyAlignment="1"/>
    <xf numFmtId="168" fontId="141" fillId="0" borderId="2" xfId="2080" applyNumberFormat="1" applyFont="1" applyFill="1" applyBorder="1" applyAlignment="1"/>
    <xf numFmtId="168" fontId="141" fillId="0" borderId="43" xfId="0" applyNumberFormat="1" applyFont="1" applyFill="1" applyBorder="1" applyAlignment="1"/>
    <xf numFmtId="9" fontId="70" fillId="0" borderId="1" xfId="2079" applyFont="1" applyFill="1" applyBorder="1" applyAlignment="1"/>
    <xf numFmtId="9" fontId="70" fillId="0" borderId="41" xfId="2079" applyFont="1" applyFill="1" applyBorder="1" applyAlignment="1"/>
    <xf numFmtId="168" fontId="141" fillId="0" borderId="1" xfId="0" applyNumberFormat="1" applyFont="1" applyFill="1" applyBorder="1" applyAlignment="1"/>
    <xf numFmtId="168" fontId="141" fillId="0" borderId="41" xfId="0" applyNumberFormat="1" applyFont="1" applyFill="1" applyBorder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Font="1" applyBorder="1" applyAlignment="1"/>
    <xf numFmtId="3" fontId="0" fillId="0" borderId="1" xfId="0" applyNumberFormat="1" applyFont="1" applyBorder="1" applyAlignment="1"/>
    <xf numFmtId="0" fontId="2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68" fontId="0" fillId="0" borderId="0" xfId="0" applyNumberFormat="1"/>
    <xf numFmtId="164" fontId="0" fillId="0" borderId="0" xfId="0" applyNumberFormat="1"/>
    <xf numFmtId="49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3" fontId="0" fillId="2" borderId="1" xfId="0" applyNumberFormat="1" applyFill="1" applyBorder="1" applyAlignment="1"/>
    <xf numFmtId="3" fontId="0" fillId="2" borderId="1" xfId="0" applyNumberFormat="1" applyFont="1" applyFill="1" applyBorder="1" applyAlignment="1"/>
    <xf numFmtId="170" fontId="7" fillId="56" borderId="1" xfId="1741" applyNumberFormat="1" applyFont="1" applyFill="1" applyBorder="1" applyAlignment="1">
      <alignment wrapText="1"/>
    </xf>
    <xf numFmtId="4" fontId="7" fillId="56" borderId="1" xfId="1741" applyNumberFormat="1" applyFont="1" applyFill="1" applyBorder="1" applyAlignment="1">
      <alignment horizontal="center" wrapText="1"/>
    </xf>
    <xf numFmtId="4" fontId="7" fillId="56" borderId="1" xfId="1741" applyNumberFormat="1" applyFont="1" applyFill="1" applyBorder="1" applyAlignment="1">
      <alignment wrapText="1"/>
    </xf>
    <xf numFmtId="3" fontId="7" fillId="56" borderId="1" xfId="1741" applyNumberFormat="1" applyFont="1" applyFill="1" applyBorder="1" applyAlignment="1">
      <alignment wrapText="1"/>
    </xf>
    <xf numFmtId="4" fontId="7" fillId="56" borderId="1" xfId="1741" applyNumberFormat="1" applyFill="1" applyBorder="1" applyAlignment="1">
      <alignment horizontal="center" wrapText="1"/>
    </xf>
    <xf numFmtId="4" fontId="7" fillId="56" borderId="1" xfId="1741" applyNumberFormat="1" applyFill="1" applyBorder="1" applyAlignment="1">
      <alignment wrapText="1"/>
    </xf>
    <xf numFmtId="49" fontId="7" fillId="0" borderId="1" xfId="1741" applyNumberFormat="1" applyFont="1" applyFill="1" applyBorder="1" applyAlignment="1">
      <alignment horizontal="right" wrapText="1"/>
    </xf>
    <xf numFmtId="0" fontId="133" fillId="0" borderId="7" xfId="1741" applyFont="1" applyBorder="1" applyAlignment="1">
      <alignment horizontal="center"/>
    </xf>
    <xf numFmtId="0" fontId="131" fillId="0" borderId="0" xfId="1741" applyFont="1" applyAlignment="1">
      <alignment horizontal="center"/>
    </xf>
    <xf numFmtId="49" fontId="131" fillId="0" borderId="7" xfId="1741" applyNumberFormat="1" applyFont="1" applyBorder="1" applyAlignment="1">
      <alignment horizontal="center"/>
    </xf>
    <xf numFmtId="0" fontId="136" fillId="0" borderId="0" xfId="1741" applyFont="1" applyAlignment="1">
      <alignment horizontal="center"/>
    </xf>
    <xf numFmtId="49" fontId="133" fillId="0" borderId="0" xfId="1741" applyNumberFormat="1" applyFont="1" applyAlignment="1">
      <alignment horizontal="center"/>
    </xf>
    <xf numFmtId="0" fontId="133" fillId="0" borderId="0" xfId="1741" applyFont="1" applyAlignment="1">
      <alignment horizontal="center"/>
    </xf>
    <xf numFmtId="0" fontId="138" fillId="0" borderId="0" xfId="2078" applyAlignment="1">
      <alignment horizontal="center"/>
    </xf>
    <xf numFmtId="0" fontId="137" fillId="0" borderId="0" xfId="1741" applyFont="1" applyAlignment="1">
      <alignment horizontal="center"/>
    </xf>
    <xf numFmtId="4" fontId="7" fillId="0" borderId="3" xfId="1741" applyNumberFormat="1" applyFont="1" applyFill="1" applyBorder="1" applyAlignment="1">
      <alignment horizontal="center" wrapText="1"/>
    </xf>
    <xf numFmtId="4" fontId="7" fillId="0" borderId="4" xfId="1741" applyNumberFormat="1" applyFont="1" applyFill="1" applyBorder="1" applyAlignment="1">
      <alignment horizontal="center" wrapText="1"/>
    </xf>
    <xf numFmtId="4" fontId="7" fillId="0" borderId="5" xfId="1741" applyNumberFormat="1" applyFont="1" applyFill="1" applyBorder="1" applyAlignment="1">
      <alignment horizontal="center" wrapText="1"/>
    </xf>
    <xf numFmtId="49" fontId="8" fillId="0" borderId="0" xfId="1741" applyNumberFormat="1" applyFont="1" applyFill="1" applyAlignment="1">
      <alignment horizontal="center" wrapText="1"/>
    </xf>
    <xf numFmtId="49" fontId="7" fillId="0" borderId="1" xfId="1741" applyNumberFormat="1" applyFont="1" applyFill="1" applyBorder="1" applyAlignment="1">
      <alignment horizontal="center" wrapText="1"/>
    </xf>
    <xf numFmtId="0" fontId="7" fillId="0" borderId="1" xfId="1741" applyFont="1" applyFill="1" applyBorder="1" applyAlignment="1">
      <alignment horizontal="center" wrapText="1"/>
    </xf>
    <xf numFmtId="49" fontId="8" fillId="0" borderId="0" xfId="1741" applyNumberFormat="1" applyFont="1" applyAlignment="1">
      <alignment horizontal="center" wrapText="1"/>
    </xf>
    <xf numFmtId="49" fontId="7" fillId="0" borderId="1" xfId="1741" applyNumberFormat="1" applyBorder="1" applyAlignment="1">
      <alignment horizontal="center" wrapText="1"/>
    </xf>
    <xf numFmtId="0" fontId="7" fillId="0" borderId="1" xfId="1741" applyBorder="1" applyAlignment="1">
      <alignment horizontal="center" wrapText="1"/>
    </xf>
    <xf numFmtId="4" fontId="7" fillId="0" borderId="1" xfId="1741" applyNumberFormat="1" applyBorder="1" applyAlignment="1">
      <alignment horizontal="center" wrapText="1"/>
    </xf>
    <xf numFmtId="4" fontId="7" fillId="56" borderId="1" xfId="1741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117" fillId="0" borderId="30" xfId="0" applyFont="1" applyFill="1" applyBorder="1" applyAlignment="1">
      <alignment horizontal="center"/>
    </xf>
    <xf numFmtId="0" fontId="117" fillId="0" borderId="35" xfId="0" applyFont="1" applyFill="1" applyBorder="1" applyAlignment="1">
      <alignment horizontal="center"/>
    </xf>
    <xf numFmtId="0" fontId="117" fillId="0" borderId="33" xfId="0" applyFont="1" applyFill="1" applyBorder="1" applyAlignment="1">
      <alignment horizontal="center"/>
    </xf>
    <xf numFmtId="0" fontId="117" fillId="0" borderId="36" xfId="0" applyFont="1" applyFill="1" applyBorder="1" applyAlignment="1">
      <alignment horizontal="center"/>
    </xf>
    <xf numFmtId="0" fontId="117" fillId="0" borderId="33" xfId="0" applyFont="1" applyFill="1" applyBorder="1" applyAlignment="1">
      <alignment horizontal="center" vertical="center" wrapText="1"/>
    </xf>
    <xf numFmtId="0" fontId="117" fillId="0" borderId="36" xfId="0" applyFont="1" applyFill="1" applyBorder="1" applyAlignment="1">
      <alignment horizontal="center" vertical="center" wrapText="1"/>
    </xf>
    <xf numFmtId="0" fontId="117" fillId="0" borderId="33" xfId="0" applyFont="1" applyFill="1" applyBorder="1" applyAlignment="1">
      <alignment horizontal="center" vertical="center"/>
    </xf>
    <xf numFmtId="0" fontId="117" fillId="0" borderId="34" xfId="0" applyFont="1" applyFill="1" applyBorder="1" applyAlignment="1">
      <alignment horizontal="center" vertical="center" wrapText="1"/>
    </xf>
    <xf numFmtId="0" fontId="117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110">
    <cellStyle name=" 1" xfId="10" xr:uid="{00000000-0005-0000-0000-000000000000}"/>
    <cellStyle name=" 1 2" xfId="11" xr:uid="{00000000-0005-0000-0000-000001000000}"/>
    <cellStyle name=" 1_Stage1" xfId="12" xr:uid="{00000000-0005-0000-0000-000002000000}"/>
    <cellStyle name="_x000a_bidires=100_x000d_" xfId="13" xr:uid="{00000000-0005-0000-0000-000003000000}"/>
    <cellStyle name="%" xfId="14" xr:uid="{00000000-0005-0000-0000-000004000000}"/>
    <cellStyle name="%_Inputs" xfId="15" xr:uid="{00000000-0005-0000-0000-000005000000}"/>
    <cellStyle name="%_Inputs (const)" xfId="16" xr:uid="{00000000-0005-0000-0000-000006000000}"/>
    <cellStyle name="%_Inputs Co" xfId="17" xr:uid="{00000000-0005-0000-0000-000007000000}"/>
    <cellStyle name="?" xfId="18" xr:uid="{00000000-0005-0000-0000-000008000000}"/>
    <cellStyle name="? 2" xfId="19" xr:uid="{00000000-0005-0000-0000-000009000000}"/>
    <cellStyle name="? 3" xfId="20" xr:uid="{00000000-0005-0000-0000-00000A000000}"/>
    <cellStyle name="?…?ж?Ш?и [0.00]" xfId="21" xr:uid="{00000000-0005-0000-0000-00000B000000}"/>
    <cellStyle name="?W??_‘O’с?р??" xfId="22" xr:uid="{00000000-0005-0000-0000-00000C000000}"/>
    <cellStyle name="_CashFlow_2007_проект_02_02_final" xfId="23" xr:uid="{00000000-0005-0000-0000-00000D000000}"/>
    <cellStyle name="_Model_RAB Мой" xfId="24" xr:uid="{00000000-0005-0000-0000-00000E000000}"/>
    <cellStyle name="_Model_RAB Мой 2" xfId="25" xr:uid="{00000000-0005-0000-0000-00000F000000}"/>
    <cellStyle name="_Model_RAB Мой 2_OREP.KU.2011.MONTHLY.02(v0.1)" xfId="26" xr:uid="{00000000-0005-0000-0000-000010000000}"/>
    <cellStyle name="_Model_RAB Мой 2_OREP.KU.2011.MONTHLY.02(v0.4)" xfId="27" xr:uid="{00000000-0005-0000-0000-000011000000}"/>
    <cellStyle name="_Model_RAB Мой 2_OREP.KU.2011.MONTHLY.11(v1.4)" xfId="28" xr:uid="{00000000-0005-0000-0000-000012000000}"/>
    <cellStyle name="_Model_RAB Мой 2_UPDATE.OREP.KU.2011.MONTHLY.02.TO.1.2" xfId="29" xr:uid="{00000000-0005-0000-0000-000013000000}"/>
    <cellStyle name="_Model_RAB Мой_46EE.2011(v1.0)" xfId="30" xr:uid="{00000000-0005-0000-0000-000014000000}"/>
    <cellStyle name="_Model_RAB Мой_46EE.2011(v1.0)_46TE.2011(v1.0)" xfId="31" xr:uid="{00000000-0005-0000-0000-000015000000}"/>
    <cellStyle name="_Model_RAB Мой_46EE.2011(v1.0)_INDEX.STATION.2012(v1.0)_" xfId="32" xr:uid="{00000000-0005-0000-0000-000016000000}"/>
    <cellStyle name="_Model_RAB Мой_46EE.2011(v1.0)_INDEX.STATION.2012(v2.0)" xfId="33" xr:uid="{00000000-0005-0000-0000-000017000000}"/>
    <cellStyle name="_Model_RAB Мой_46EE.2011(v1.0)_INDEX.STATION.2012(v2.1)" xfId="34" xr:uid="{00000000-0005-0000-0000-000018000000}"/>
    <cellStyle name="_Model_RAB Мой_46EE.2011(v1.0)_TEPLO.PREDEL.2012.M(v1.1)_test" xfId="35" xr:uid="{00000000-0005-0000-0000-000019000000}"/>
    <cellStyle name="_Model_RAB Мой_46EE.2011(v1.2)" xfId="36" xr:uid="{00000000-0005-0000-0000-00001A000000}"/>
    <cellStyle name="_Model_RAB Мой_46EP.2012(v0.1)" xfId="37" xr:uid="{00000000-0005-0000-0000-00001B000000}"/>
    <cellStyle name="_Model_RAB Мой_46TE.2011(v1.0)" xfId="38" xr:uid="{00000000-0005-0000-0000-00001C000000}"/>
    <cellStyle name="_Model_RAB Мой_ARMRAZR" xfId="39" xr:uid="{00000000-0005-0000-0000-00001D000000}"/>
    <cellStyle name="_Model_RAB Мой_BALANCE.WARM.2010.FACT(v1.0)" xfId="40" xr:uid="{00000000-0005-0000-0000-00001E000000}"/>
    <cellStyle name="_Model_RAB Мой_BALANCE.WARM.2010.PLAN" xfId="41" xr:uid="{00000000-0005-0000-0000-00001F000000}"/>
    <cellStyle name="_Model_RAB Мой_BALANCE.WARM.2011YEAR(v0.7)" xfId="42" xr:uid="{00000000-0005-0000-0000-000020000000}"/>
    <cellStyle name="_Model_RAB Мой_BALANCE.WARM.2011YEAR.NEW.UPDATE.SCHEME" xfId="43" xr:uid="{00000000-0005-0000-0000-000021000000}"/>
    <cellStyle name="_Model_RAB Мой_EE.2REK.P2011.4.78(v0.3)" xfId="44" xr:uid="{00000000-0005-0000-0000-000022000000}"/>
    <cellStyle name="_Model_RAB Мой_FORM910.2012(v1.1)" xfId="45" xr:uid="{00000000-0005-0000-0000-000023000000}"/>
    <cellStyle name="_Model_RAB Мой_INVEST.EE.PLAN.4.78(v0.1)" xfId="46" xr:uid="{00000000-0005-0000-0000-000024000000}"/>
    <cellStyle name="_Model_RAB Мой_INVEST.EE.PLAN.4.78(v0.3)" xfId="47" xr:uid="{00000000-0005-0000-0000-000025000000}"/>
    <cellStyle name="_Model_RAB Мой_INVEST.EE.PLAN.4.78(v1.0)" xfId="48" xr:uid="{00000000-0005-0000-0000-000026000000}"/>
    <cellStyle name="_Model_RAB Мой_INVEST.PLAN.4.78(v0.1)" xfId="49" xr:uid="{00000000-0005-0000-0000-000027000000}"/>
    <cellStyle name="_Model_RAB Мой_INVEST.WARM.PLAN.4.78(v0.1)" xfId="50" xr:uid="{00000000-0005-0000-0000-000028000000}"/>
    <cellStyle name="_Model_RAB Мой_INVEST_WARM_PLAN" xfId="51" xr:uid="{00000000-0005-0000-0000-000029000000}"/>
    <cellStyle name="_Model_RAB Мой_NADB.JNVLS.APTEKA.2011(v1.3.3)" xfId="52" xr:uid="{00000000-0005-0000-0000-00002A000000}"/>
    <cellStyle name="_Model_RAB Мой_NADB.JNVLS.APTEKA.2011(v1.3.3)_46TE.2011(v1.0)" xfId="53" xr:uid="{00000000-0005-0000-0000-00002B000000}"/>
    <cellStyle name="_Model_RAB Мой_NADB.JNVLS.APTEKA.2011(v1.3.3)_INDEX.STATION.2012(v1.0)_" xfId="54" xr:uid="{00000000-0005-0000-0000-00002C000000}"/>
    <cellStyle name="_Model_RAB Мой_NADB.JNVLS.APTEKA.2011(v1.3.3)_INDEX.STATION.2012(v2.0)" xfId="55" xr:uid="{00000000-0005-0000-0000-00002D000000}"/>
    <cellStyle name="_Model_RAB Мой_NADB.JNVLS.APTEKA.2011(v1.3.3)_INDEX.STATION.2012(v2.1)" xfId="56" xr:uid="{00000000-0005-0000-0000-00002E000000}"/>
    <cellStyle name="_Model_RAB Мой_NADB.JNVLS.APTEKA.2011(v1.3.3)_TEPLO.PREDEL.2012.M(v1.1)_test" xfId="57" xr:uid="{00000000-0005-0000-0000-00002F000000}"/>
    <cellStyle name="_Model_RAB Мой_NADB.JNVLS.APTEKA.2011(v1.3.4)" xfId="58" xr:uid="{00000000-0005-0000-0000-000030000000}"/>
    <cellStyle name="_Model_RAB Мой_NADB.JNVLS.APTEKA.2011(v1.3.4)_46TE.2011(v1.0)" xfId="59" xr:uid="{00000000-0005-0000-0000-000031000000}"/>
    <cellStyle name="_Model_RAB Мой_NADB.JNVLS.APTEKA.2011(v1.3.4)_INDEX.STATION.2012(v1.0)_" xfId="60" xr:uid="{00000000-0005-0000-0000-000032000000}"/>
    <cellStyle name="_Model_RAB Мой_NADB.JNVLS.APTEKA.2011(v1.3.4)_INDEX.STATION.2012(v2.0)" xfId="61" xr:uid="{00000000-0005-0000-0000-000033000000}"/>
    <cellStyle name="_Model_RAB Мой_NADB.JNVLS.APTEKA.2011(v1.3.4)_INDEX.STATION.2012(v2.1)" xfId="62" xr:uid="{00000000-0005-0000-0000-000034000000}"/>
    <cellStyle name="_Model_RAB Мой_NADB.JNVLS.APTEKA.2011(v1.3.4)_TEPLO.PREDEL.2012.M(v1.1)_test" xfId="63" xr:uid="{00000000-0005-0000-0000-000035000000}"/>
    <cellStyle name="_Model_RAB Мой_PASSPORT.TEPLO.PROIZV(v2.1)" xfId="64" xr:uid="{00000000-0005-0000-0000-000036000000}"/>
    <cellStyle name="_Model_RAB Мой_PR.PROG.WARM.NOTCOMBI.2012.2.16_v1.4(04.04.11) " xfId="65" xr:uid="{00000000-0005-0000-0000-000037000000}"/>
    <cellStyle name="_Model_RAB Мой_PREDEL.JKH.UTV.2011(v1.0.1)" xfId="66" xr:uid="{00000000-0005-0000-0000-000038000000}"/>
    <cellStyle name="_Model_RAB Мой_PREDEL.JKH.UTV.2011(v1.0.1)_46TE.2011(v1.0)" xfId="67" xr:uid="{00000000-0005-0000-0000-000039000000}"/>
    <cellStyle name="_Model_RAB Мой_PREDEL.JKH.UTV.2011(v1.0.1)_INDEX.STATION.2012(v1.0)_" xfId="68" xr:uid="{00000000-0005-0000-0000-00003A000000}"/>
    <cellStyle name="_Model_RAB Мой_PREDEL.JKH.UTV.2011(v1.0.1)_INDEX.STATION.2012(v2.0)" xfId="69" xr:uid="{00000000-0005-0000-0000-00003B000000}"/>
    <cellStyle name="_Model_RAB Мой_PREDEL.JKH.UTV.2011(v1.0.1)_INDEX.STATION.2012(v2.1)" xfId="70" xr:uid="{00000000-0005-0000-0000-00003C000000}"/>
    <cellStyle name="_Model_RAB Мой_PREDEL.JKH.UTV.2011(v1.0.1)_TEPLO.PREDEL.2012.M(v1.1)_test" xfId="71" xr:uid="{00000000-0005-0000-0000-00003D000000}"/>
    <cellStyle name="_Model_RAB Мой_PREDEL.JKH.UTV.2011(v1.1)" xfId="72" xr:uid="{00000000-0005-0000-0000-00003E000000}"/>
    <cellStyle name="_Model_RAB Мой_REP.BLR.2012(v1.0)" xfId="73" xr:uid="{00000000-0005-0000-0000-00003F000000}"/>
    <cellStyle name="_Model_RAB Мой_TEPLO.PREDEL.2012.M(v1.1)" xfId="74" xr:uid="{00000000-0005-0000-0000-000040000000}"/>
    <cellStyle name="_Model_RAB Мой_TEST.TEMPLATE" xfId="75" xr:uid="{00000000-0005-0000-0000-000041000000}"/>
    <cellStyle name="_Model_RAB Мой_UPDATE.46EE.2011.TO.1.1" xfId="76" xr:uid="{00000000-0005-0000-0000-000042000000}"/>
    <cellStyle name="_Model_RAB Мой_UPDATE.46TE.2011.TO.1.1" xfId="77" xr:uid="{00000000-0005-0000-0000-000043000000}"/>
    <cellStyle name="_Model_RAB Мой_UPDATE.46TE.2011.TO.1.2" xfId="78" xr:uid="{00000000-0005-0000-0000-000044000000}"/>
    <cellStyle name="_Model_RAB Мой_UPDATE.BALANCE.WARM.2011YEAR.TO.1.1" xfId="79" xr:uid="{00000000-0005-0000-0000-000045000000}"/>
    <cellStyle name="_Model_RAB Мой_UPDATE.BALANCE.WARM.2011YEAR.TO.1.1_46TE.2011(v1.0)" xfId="80" xr:uid="{00000000-0005-0000-0000-000046000000}"/>
    <cellStyle name="_Model_RAB Мой_UPDATE.BALANCE.WARM.2011YEAR.TO.1.1_INDEX.STATION.2012(v1.0)_" xfId="81" xr:uid="{00000000-0005-0000-0000-000047000000}"/>
    <cellStyle name="_Model_RAB Мой_UPDATE.BALANCE.WARM.2011YEAR.TO.1.1_INDEX.STATION.2012(v2.0)" xfId="82" xr:uid="{00000000-0005-0000-0000-000048000000}"/>
    <cellStyle name="_Model_RAB Мой_UPDATE.BALANCE.WARM.2011YEAR.TO.1.1_INDEX.STATION.2012(v2.1)" xfId="83" xr:uid="{00000000-0005-0000-0000-000049000000}"/>
    <cellStyle name="_Model_RAB Мой_UPDATE.BALANCE.WARM.2011YEAR.TO.1.1_OREP.KU.2011.MONTHLY.02(v1.1)" xfId="84" xr:uid="{00000000-0005-0000-0000-00004A000000}"/>
    <cellStyle name="_Model_RAB Мой_UPDATE.BALANCE.WARM.2011YEAR.TO.1.1_TEPLO.PREDEL.2012.M(v1.1)_test" xfId="85" xr:uid="{00000000-0005-0000-0000-00004B000000}"/>
    <cellStyle name="_Model_RAB Мой_UPDATE.NADB.JNVLS.APTEKA.2011.TO.1.3.4" xfId="86" xr:uid="{00000000-0005-0000-0000-00004C000000}"/>
    <cellStyle name="_Model_RAB Мой_Книга2_PR.PROG.WARM.NOTCOMBI.2012.2.16_v1.4(04.04.11) " xfId="87" xr:uid="{00000000-0005-0000-0000-00004D000000}"/>
    <cellStyle name="_Model_RAB_MRSK_svod" xfId="88" xr:uid="{00000000-0005-0000-0000-00004E000000}"/>
    <cellStyle name="_Model_RAB_MRSK_svod 2" xfId="89" xr:uid="{00000000-0005-0000-0000-00004F000000}"/>
    <cellStyle name="_Model_RAB_MRSK_svod 2_OREP.KU.2011.MONTHLY.02(v0.1)" xfId="90" xr:uid="{00000000-0005-0000-0000-000050000000}"/>
    <cellStyle name="_Model_RAB_MRSK_svod 2_OREP.KU.2011.MONTHLY.02(v0.4)" xfId="91" xr:uid="{00000000-0005-0000-0000-000051000000}"/>
    <cellStyle name="_Model_RAB_MRSK_svod 2_OREP.KU.2011.MONTHLY.11(v1.4)" xfId="92" xr:uid="{00000000-0005-0000-0000-000052000000}"/>
    <cellStyle name="_Model_RAB_MRSK_svod 2_UPDATE.OREP.KU.2011.MONTHLY.02.TO.1.2" xfId="93" xr:uid="{00000000-0005-0000-0000-000053000000}"/>
    <cellStyle name="_Model_RAB_MRSK_svod_46EE.2011(v1.0)" xfId="94" xr:uid="{00000000-0005-0000-0000-000054000000}"/>
    <cellStyle name="_Model_RAB_MRSK_svod_46EE.2011(v1.0)_46TE.2011(v1.0)" xfId="95" xr:uid="{00000000-0005-0000-0000-000055000000}"/>
    <cellStyle name="_Model_RAB_MRSK_svod_46EE.2011(v1.0)_INDEX.STATION.2012(v1.0)_" xfId="96" xr:uid="{00000000-0005-0000-0000-000056000000}"/>
    <cellStyle name="_Model_RAB_MRSK_svod_46EE.2011(v1.0)_INDEX.STATION.2012(v2.0)" xfId="97" xr:uid="{00000000-0005-0000-0000-000057000000}"/>
    <cellStyle name="_Model_RAB_MRSK_svod_46EE.2011(v1.0)_INDEX.STATION.2012(v2.1)" xfId="98" xr:uid="{00000000-0005-0000-0000-000058000000}"/>
    <cellStyle name="_Model_RAB_MRSK_svod_46EE.2011(v1.0)_TEPLO.PREDEL.2012.M(v1.1)_test" xfId="99" xr:uid="{00000000-0005-0000-0000-000059000000}"/>
    <cellStyle name="_Model_RAB_MRSK_svod_46EE.2011(v1.2)" xfId="100" xr:uid="{00000000-0005-0000-0000-00005A000000}"/>
    <cellStyle name="_Model_RAB_MRSK_svod_46EP.2012(v0.1)" xfId="101" xr:uid="{00000000-0005-0000-0000-00005B000000}"/>
    <cellStyle name="_Model_RAB_MRSK_svod_46TE.2011(v1.0)" xfId="102" xr:uid="{00000000-0005-0000-0000-00005C000000}"/>
    <cellStyle name="_Model_RAB_MRSK_svod_ARMRAZR" xfId="103" xr:uid="{00000000-0005-0000-0000-00005D000000}"/>
    <cellStyle name="_Model_RAB_MRSK_svod_BALANCE.WARM.2010.FACT(v1.0)" xfId="104" xr:uid="{00000000-0005-0000-0000-00005E000000}"/>
    <cellStyle name="_Model_RAB_MRSK_svod_BALANCE.WARM.2010.PLAN" xfId="105" xr:uid="{00000000-0005-0000-0000-00005F000000}"/>
    <cellStyle name="_Model_RAB_MRSK_svod_BALANCE.WARM.2011YEAR(v0.7)" xfId="106" xr:uid="{00000000-0005-0000-0000-000060000000}"/>
    <cellStyle name="_Model_RAB_MRSK_svod_BALANCE.WARM.2011YEAR.NEW.UPDATE.SCHEME" xfId="107" xr:uid="{00000000-0005-0000-0000-000061000000}"/>
    <cellStyle name="_Model_RAB_MRSK_svod_EE.2REK.P2011.4.78(v0.3)" xfId="108" xr:uid="{00000000-0005-0000-0000-000062000000}"/>
    <cellStyle name="_Model_RAB_MRSK_svod_FORM910.2012(v1.1)" xfId="109" xr:uid="{00000000-0005-0000-0000-000063000000}"/>
    <cellStyle name="_Model_RAB_MRSK_svod_INVEST.EE.PLAN.4.78(v0.1)" xfId="110" xr:uid="{00000000-0005-0000-0000-000064000000}"/>
    <cellStyle name="_Model_RAB_MRSK_svod_INVEST.EE.PLAN.4.78(v0.3)" xfId="111" xr:uid="{00000000-0005-0000-0000-000065000000}"/>
    <cellStyle name="_Model_RAB_MRSK_svod_INVEST.EE.PLAN.4.78(v1.0)" xfId="112" xr:uid="{00000000-0005-0000-0000-000066000000}"/>
    <cellStyle name="_Model_RAB_MRSK_svod_INVEST.PLAN.4.78(v0.1)" xfId="113" xr:uid="{00000000-0005-0000-0000-000067000000}"/>
    <cellStyle name="_Model_RAB_MRSK_svod_INVEST.WARM.PLAN.4.78(v0.1)" xfId="114" xr:uid="{00000000-0005-0000-0000-000068000000}"/>
    <cellStyle name="_Model_RAB_MRSK_svod_INVEST_WARM_PLAN" xfId="115" xr:uid="{00000000-0005-0000-0000-000069000000}"/>
    <cellStyle name="_Model_RAB_MRSK_svod_NADB.JNVLS.APTEKA.2011(v1.3.3)" xfId="116" xr:uid="{00000000-0005-0000-0000-00006A000000}"/>
    <cellStyle name="_Model_RAB_MRSK_svod_NADB.JNVLS.APTEKA.2011(v1.3.3)_46TE.2011(v1.0)" xfId="117" xr:uid="{00000000-0005-0000-0000-00006B000000}"/>
    <cellStyle name="_Model_RAB_MRSK_svod_NADB.JNVLS.APTEKA.2011(v1.3.3)_INDEX.STATION.2012(v1.0)_" xfId="118" xr:uid="{00000000-0005-0000-0000-00006C000000}"/>
    <cellStyle name="_Model_RAB_MRSK_svod_NADB.JNVLS.APTEKA.2011(v1.3.3)_INDEX.STATION.2012(v2.0)" xfId="119" xr:uid="{00000000-0005-0000-0000-00006D000000}"/>
    <cellStyle name="_Model_RAB_MRSK_svod_NADB.JNVLS.APTEKA.2011(v1.3.3)_INDEX.STATION.2012(v2.1)" xfId="120" xr:uid="{00000000-0005-0000-0000-00006E000000}"/>
    <cellStyle name="_Model_RAB_MRSK_svod_NADB.JNVLS.APTEKA.2011(v1.3.3)_TEPLO.PREDEL.2012.M(v1.1)_test" xfId="121" xr:uid="{00000000-0005-0000-0000-00006F000000}"/>
    <cellStyle name="_Model_RAB_MRSK_svod_NADB.JNVLS.APTEKA.2011(v1.3.4)" xfId="122" xr:uid="{00000000-0005-0000-0000-000070000000}"/>
    <cellStyle name="_Model_RAB_MRSK_svod_NADB.JNVLS.APTEKA.2011(v1.3.4)_46TE.2011(v1.0)" xfId="123" xr:uid="{00000000-0005-0000-0000-000071000000}"/>
    <cellStyle name="_Model_RAB_MRSK_svod_NADB.JNVLS.APTEKA.2011(v1.3.4)_INDEX.STATION.2012(v1.0)_" xfId="124" xr:uid="{00000000-0005-0000-0000-000072000000}"/>
    <cellStyle name="_Model_RAB_MRSK_svod_NADB.JNVLS.APTEKA.2011(v1.3.4)_INDEX.STATION.2012(v2.0)" xfId="125" xr:uid="{00000000-0005-0000-0000-000073000000}"/>
    <cellStyle name="_Model_RAB_MRSK_svod_NADB.JNVLS.APTEKA.2011(v1.3.4)_INDEX.STATION.2012(v2.1)" xfId="126" xr:uid="{00000000-0005-0000-0000-000074000000}"/>
    <cellStyle name="_Model_RAB_MRSK_svod_NADB.JNVLS.APTEKA.2011(v1.3.4)_TEPLO.PREDEL.2012.M(v1.1)_test" xfId="127" xr:uid="{00000000-0005-0000-0000-000075000000}"/>
    <cellStyle name="_Model_RAB_MRSK_svod_PASSPORT.TEPLO.PROIZV(v2.1)" xfId="128" xr:uid="{00000000-0005-0000-0000-000076000000}"/>
    <cellStyle name="_Model_RAB_MRSK_svod_PR.PROG.WARM.NOTCOMBI.2012.2.16_v1.4(04.04.11) " xfId="129" xr:uid="{00000000-0005-0000-0000-000077000000}"/>
    <cellStyle name="_Model_RAB_MRSK_svod_PREDEL.JKH.UTV.2011(v1.0.1)" xfId="130" xr:uid="{00000000-0005-0000-0000-000078000000}"/>
    <cellStyle name="_Model_RAB_MRSK_svod_PREDEL.JKH.UTV.2011(v1.0.1)_46TE.2011(v1.0)" xfId="131" xr:uid="{00000000-0005-0000-0000-000079000000}"/>
    <cellStyle name="_Model_RAB_MRSK_svod_PREDEL.JKH.UTV.2011(v1.0.1)_INDEX.STATION.2012(v1.0)_" xfId="132" xr:uid="{00000000-0005-0000-0000-00007A000000}"/>
    <cellStyle name="_Model_RAB_MRSK_svod_PREDEL.JKH.UTV.2011(v1.0.1)_INDEX.STATION.2012(v2.0)" xfId="133" xr:uid="{00000000-0005-0000-0000-00007B000000}"/>
    <cellStyle name="_Model_RAB_MRSK_svod_PREDEL.JKH.UTV.2011(v1.0.1)_INDEX.STATION.2012(v2.1)" xfId="134" xr:uid="{00000000-0005-0000-0000-00007C000000}"/>
    <cellStyle name="_Model_RAB_MRSK_svod_PREDEL.JKH.UTV.2011(v1.0.1)_TEPLO.PREDEL.2012.M(v1.1)_test" xfId="135" xr:uid="{00000000-0005-0000-0000-00007D000000}"/>
    <cellStyle name="_Model_RAB_MRSK_svod_PREDEL.JKH.UTV.2011(v1.1)" xfId="136" xr:uid="{00000000-0005-0000-0000-00007E000000}"/>
    <cellStyle name="_Model_RAB_MRSK_svod_REP.BLR.2012(v1.0)" xfId="137" xr:uid="{00000000-0005-0000-0000-00007F000000}"/>
    <cellStyle name="_Model_RAB_MRSK_svod_TEPLO.PREDEL.2012.M(v1.1)" xfId="138" xr:uid="{00000000-0005-0000-0000-000080000000}"/>
    <cellStyle name="_Model_RAB_MRSK_svod_TEST.TEMPLATE" xfId="139" xr:uid="{00000000-0005-0000-0000-000081000000}"/>
    <cellStyle name="_Model_RAB_MRSK_svod_UPDATE.46EE.2011.TO.1.1" xfId="140" xr:uid="{00000000-0005-0000-0000-000082000000}"/>
    <cellStyle name="_Model_RAB_MRSK_svod_UPDATE.46TE.2011.TO.1.1" xfId="141" xr:uid="{00000000-0005-0000-0000-000083000000}"/>
    <cellStyle name="_Model_RAB_MRSK_svod_UPDATE.46TE.2011.TO.1.2" xfId="142" xr:uid="{00000000-0005-0000-0000-000084000000}"/>
    <cellStyle name="_Model_RAB_MRSK_svod_UPDATE.BALANCE.WARM.2011YEAR.TO.1.1" xfId="143" xr:uid="{00000000-0005-0000-0000-000085000000}"/>
    <cellStyle name="_Model_RAB_MRSK_svod_UPDATE.BALANCE.WARM.2011YEAR.TO.1.1_46TE.2011(v1.0)" xfId="144" xr:uid="{00000000-0005-0000-0000-000086000000}"/>
    <cellStyle name="_Model_RAB_MRSK_svod_UPDATE.BALANCE.WARM.2011YEAR.TO.1.1_INDEX.STATION.2012(v1.0)_" xfId="145" xr:uid="{00000000-0005-0000-0000-000087000000}"/>
    <cellStyle name="_Model_RAB_MRSK_svod_UPDATE.BALANCE.WARM.2011YEAR.TO.1.1_INDEX.STATION.2012(v2.0)" xfId="146" xr:uid="{00000000-0005-0000-0000-000088000000}"/>
    <cellStyle name="_Model_RAB_MRSK_svod_UPDATE.BALANCE.WARM.2011YEAR.TO.1.1_INDEX.STATION.2012(v2.1)" xfId="147" xr:uid="{00000000-0005-0000-0000-000089000000}"/>
    <cellStyle name="_Model_RAB_MRSK_svod_UPDATE.BALANCE.WARM.2011YEAR.TO.1.1_OREP.KU.2011.MONTHLY.02(v1.1)" xfId="148" xr:uid="{00000000-0005-0000-0000-00008A000000}"/>
    <cellStyle name="_Model_RAB_MRSK_svod_UPDATE.BALANCE.WARM.2011YEAR.TO.1.1_TEPLO.PREDEL.2012.M(v1.1)_test" xfId="149" xr:uid="{00000000-0005-0000-0000-00008B000000}"/>
    <cellStyle name="_Model_RAB_MRSK_svod_UPDATE.NADB.JNVLS.APTEKA.2011.TO.1.3.4" xfId="150" xr:uid="{00000000-0005-0000-0000-00008C000000}"/>
    <cellStyle name="_Model_RAB_MRSK_svod_Книга2_PR.PROG.WARM.NOTCOMBI.2012.2.16_v1.4(04.04.11) " xfId="151" xr:uid="{00000000-0005-0000-0000-00008D000000}"/>
    <cellStyle name="_Plug" xfId="152" xr:uid="{00000000-0005-0000-0000-00008E000000}"/>
    <cellStyle name="_Бюджет2006_ПОКАЗАТЕЛИ СВОДНЫЕ" xfId="153" xr:uid="{00000000-0005-0000-0000-00008F000000}"/>
    <cellStyle name="_ВО ОП ТЭС-ОТ- 2007" xfId="154" xr:uid="{00000000-0005-0000-0000-000090000000}"/>
    <cellStyle name="_ВО ОП ТЭС-ОТ- 2007_Новая инструкция1_фст" xfId="155" xr:uid="{00000000-0005-0000-0000-000091000000}"/>
    <cellStyle name="_ВФ ОАО ТЭС-ОТ- 2009" xfId="156" xr:uid="{00000000-0005-0000-0000-000092000000}"/>
    <cellStyle name="_ВФ ОАО ТЭС-ОТ- 2009_Новая инструкция1_фст" xfId="157" xr:uid="{00000000-0005-0000-0000-000093000000}"/>
    <cellStyle name="_выручка по присоединениям2" xfId="158" xr:uid="{00000000-0005-0000-0000-000094000000}"/>
    <cellStyle name="_выручка по присоединениям2_Новая инструкция1_фст" xfId="159" xr:uid="{00000000-0005-0000-0000-000095000000}"/>
    <cellStyle name="_Договор аренды ЯЭ с разбивкой" xfId="160" xr:uid="{00000000-0005-0000-0000-000096000000}"/>
    <cellStyle name="_Договор аренды ЯЭ с разбивкой_Новая инструкция1_фст" xfId="161" xr:uid="{00000000-0005-0000-0000-000097000000}"/>
    <cellStyle name="_Защита ФЗП" xfId="162" xr:uid="{00000000-0005-0000-0000-000098000000}"/>
    <cellStyle name="_Исходные данные для модели" xfId="163" xr:uid="{00000000-0005-0000-0000-000099000000}"/>
    <cellStyle name="_Исходные данные для модели_Новая инструкция1_фст" xfId="164" xr:uid="{00000000-0005-0000-0000-00009A000000}"/>
    <cellStyle name="_Консолидация-2008-проект-new" xfId="165" xr:uid="{00000000-0005-0000-0000-00009B000000}"/>
    <cellStyle name="_МОДЕЛЬ_1 (2)" xfId="166" xr:uid="{00000000-0005-0000-0000-00009C000000}"/>
    <cellStyle name="_МОДЕЛЬ_1 (2) 2" xfId="167" xr:uid="{00000000-0005-0000-0000-00009D000000}"/>
    <cellStyle name="_МОДЕЛЬ_1 (2) 2_OREP.KU.2011.MONTHLY.02(v0.1)" xfId="168" xr:uid="{00000000-0005-0000-0000-00009E000000}"/>
    <cellStyle name="_МОДЕЛЬ_1 (2) 2_OREP.KU.2011.MONTHLY.02(v0.4)" xfId="169" xr:uid="{00000000-0005-0000-0000-00009F000000}"/>
    <cellStyle name="_МОДЕЛЬ_1 (2) 2_OREP.KU.2011.MONTHLY.11(v1.4)" xfId="170" xr:uid="{00000000-0005-0000-0000-0000A0000000}"/>
    <cellStyle name="_МОДЕЛЬ_1 (2) 2_UPDATE.OREP.KU.2011.MONTHLY.02.TO.1.2" xfId="171" xr:uid="{00000000-0005-0000-0000-0000A1000000}"/>
    <cellStyle name="_МОДЕЛЬ_1 (2)_46EE.2011(v1.0)" xfId="172" xr:uid="{00000000-0005-0000-0000-0000A2000000}"/>
    <cellStyle name="_МОДЕЛЬ_1 (2)_46EE.2011(v1.0)_46TE.2011(v1.0)" xfId="173" xr:uid="{00000000-0005-0000-0000-0000A3000000}"/>
    <cellStyle name="_МОДЕЛЬ_1 (2)_46EE.2011(v1.0)_INDEX.STATION.2012(v1.0)_" xfId="174" xr:uid="{00000000-0005-0000-0000-0000A4000000}"/>
    <cellStyle name="_МОДЕЛЬ_1 (2)_46EE.2011(v1.0)_INDEX.STATION.2012(v2.0)" xfId="175" xr:uid="{00000000-0005-0000-0000-0000A5000000}"/>
    <cellStyle name="_МОДЕЛЬ_1 (2)_46EE.2011(v1.0)_INDEX.STATION.2012(v2.1)" xfId="176" xr:uid="{00000000-0005-0000-0000-0000A6000000}"/>
    <cellStyle name="_МОДЕЛЬ_1 (2)_46EE.2011(v1.0)_TEPLO.PREDEL.2012.M(v1.1)_test" xfId="177" xr:uid="{00000000-0005-0000-0000-0000A7000000}"/>
    <cellStyle name="_МОДЕЛЬ_1 (2)_46EE.2011(v1.2)" xfId="178" xr:uid="{00000000-0005-0000-0000-0000A8000000}"/>
    <cellStyle name="_МОДЕЛЬ_1 (2)_46EP.2012(v0.1)" xfId="179" xr:uid="{00000000-0005-0000-0000-0000A9000000}"/>
    <cellStyle name="_МОДЕЛЬ_1 (2)_46TE.2011(v1.0)" xfId="180" xr:uid="{00000000-0005-0000-0000-0000AA000000}"/>
    <cellStyle name="_МОДЕЛЬ_1 (2)_ARMRAZR" xfId="181" xr:uid="{00000000-0005-0000-0000-0000AB000000}"/>
    <cellStyle name="_МОДЕЛЬ_1 (2)_BALANCE.WARM.2010.FACT(v1.0)" xfId="182" xr:uid="{00000000-0005-0000-0000-0000AC000000}"/>
    <cellStyle name="_МОДЕЛЬ_1 (2)_BALANCE.WARM.2010.PLAN" xfId="183" xr:uid="{00000000-0005-0000-0000-0000AD000000}"/>
    <cellStyle name="_МОДЕЛЬ_1 (2)_BALANCE.WARM.2011YEAR(v0.7)" xfId="184" xr:uid="{00000000-0005-0000-0000-0000AE000000}"/>
    <cellStyle name="_МОДЕЛЬ_1 (2)_BALANCE.WARM.2011YEAR.NEW.UPDATE.SCHEME" xfId="185" xr:uid="{00000000-0005-0000-0000-0000AF000000}"/>
    <cellStyle name="_МОДЕЛЬ_1 (2)_EE.2REK.P2011.4.78(v0.3)" xfId="186" xr:uid="{00000000-0005-0000-0000-0000B0000000}"/>
    <cellStyle name="_МОДЕЛЬ_1 (2)_FORM910.2012(v1.1)" xfId="187" xr:uid="{00000000-0005-0000-0000-0000B1000000}"/>
    <cellStyle name="_МОДЕЛЬ_1 (2)_INVEST.EE.PLAN.4.78(v0.1)" xfId="188" xr:uid="{00000000-0005-0000-0000-0000B2000000}"/>
    <cellStyle name="_МОДЕЛЬ_1 (2)_INVEST.EE.PLAN.4.78(v0.3)" xfId="189" xr:uid="{00000000-0005-0000-0000-0000B3000000}"/>
    <cellStyle name="_МОДЕЛЬ_1 (2)_INVEST.EE.PLAN.4.78(v1.0)" xfId="190" xr:uid="{00000000-0005-0000-0000-0000B4000000}"/>
    <cellStyle name="_МОДЕЛЬ_1 (2)_INVEST.PLAN.4.78(v0.1)" xfId="191" xr:uid="{00000000-0005-0000-0000-0000B5000000}"/>
    <cellStyle name="_МОДЕЛЬ_1 (2)_INVEST.WARM.PLAN.4.78(v0.1)" xfId="192" xr:uid="{00000000-0005-0000-0000-0000B6000000}"/>
    <cellStyle name="_МОДЕЛЬ_1 (2)_INVEST_WARM_PLAN" xfId="193" xr:uid="{00000000-0005-0000-0000-0000B7000000}"/>
    <cellStyle name="_МОДЕЛЬ_1 (2)_NADB.JNVLS.APTEKA.2011(v1.3.3)" xfId="194" xr:uid="{00000000-0005-0000-0000-0000B8000000}"/>
    <cellStyle name="_МОДЕЛЬ_1 (2)_NADB.JNVLS.APTEKA.2011(v1.3.3)_46TE.2011(v1.0)" xfId="195" xr:uid="{00000000-0005-0000-0000-0000B9000000}"/>
    <cellStyle name="_МОДЕЛЬ_1 (2)_NADB.JNVLS.APTEKA.2011(v1.3.3)_INDEX.STATION.2012(v1.0)_" xfId="196" xr:uid="{00000000-0005-0000-0000-0000BA000000}"/>
    <cellStyle name="_МОДЕЛЬ_1 (2)_NADB.JNVLS.APTEKA.2011(v1.3.3)_INDEX.STATION.2012(v2.0)" xfId="197" xr:uid="{00000000-0005-0000-0000-0000BB000000}"/>
    <cellStyle name="_МОДЕЛЬ_1 (2)_NADB.JNVLS.APTEKA.2011(v1.3.3)_INDEX.STATION.2012(v2.1)" xfId="198" xr:uid="{00000000-0005-0000-0000-0000BC000000}"/>
    <cellStyle name="_МОДЕЛЬ_1 (2)_NADB.JNVLS.APTEKA.2011(v1.3.3)_TEPLO.PREDEL.2012.M(v1.1)_test" xfId="199" xr:uid="{00000000-0005-0000-0000-0000BD000000}"/>
    <cellStyle name="_МОДЕЛЬ_1 (2)_NADB.JNVLS.APTEKA.2011(v1.3.4)" xfId="200" xr:uid="{00000000-0005-0000-0000-0000BE000000}"/>
    <cellStyle name="_МОДЕЛЬ_1 (2)_NADB.JNVLS.APTEKA.2011(v1.3.4)_46TE.2011(v1.0)" xfId="201" xr:uid="{00000000-0005-0000-0000-0000BF000000}"/>
    <cellStyle name="_МОДЕЛЬ_1 (2)_NADB.JNVLS.APTEKA.2011(v1.3.4)_INDEX.STATION.2012(v1.0)_" xfId="202" xr:uid="{00000000-0005-0000-0000-0000C0000000}"/>
    <cellStyle name="_МОДЕЛЬ_1 (2)_NADB.JNVLS.APTEKA.2011(v1.3.4)_INDEX.STATION.2012(v2.0)" xfId="203" xr:uid="{00000000-0005-0000-0000-0000C1000000}"/>
    <cellStyle name="_МОДЕЛЬ_1 (2)_NADB.JNVLS.APTEKA.2011(v1.3.4)_INDEX.STATION.2012(v2.1)" xfId="204" xr:uid="{00000000-0005-0000-0000-0000C2000000}"/>
    <cellStyle name="_МОДЕЛЬ_1 (2)_NADB.JNVLS.APTEKA.2011(v1.3.4)_TEPLO.PREDEL.2012.M(v1.1)_test" xfId="205" xr:uid="{00000000-0005-0000-0000-0000C3000000}"/>
    <cellStyle name="_МОДЕЛЬ_1 (2)_PASSPORT.TEPLO.PROIZV(v2.1)" xfId="206" xr:uid="{00000000-0005-0000-0000-0000C4000000}"/>
    <cellStyle name="_МОДЕЛЬ_1 (2)_PR.PROG.WARM.NOTCOMBI.2012.2.16_v1.4(04.04.11) " xfId="207" xr:uid="{00000000-0005-0000-0000-0000C5000000}"/>
    <cellStyle name="_МОДЕЛЬ_1 (2)_PREDEL.JKH.UTV.2011(v1.0.1)" xfId="208" xr:uid="{00000000-0005-0000-0000-0000C6000000}"/>
    <cellStyle name="_МОДЕЛЬ_1 (2)_PREDEL.JKH.UTV.2011(v1.0.1)_46TE.2011(v1.0)" xfId="209" xr:uid="{00000000-0005-0000-0000-0000C7000000}"/>
    <cellStyle name="_МОДЕЛЬ_1 (2)_PREDEL.JKH.UTV.2011(v1.0.1)_INDEX.STATION.2012(v1.0)_" xfId="210" xr:uid="{00000000-0005-0000-0000-0000C8000000}"/>
    <cellStyle name="_МОДЕЛЬ_1 (2)_PREDEL.JKH.UTV.2011(v1.0.1)_INDEX.STATION.2012(v2.0)" xfId="211" xr:uid="{00000000-0005-0000-0000-0000C9000000}"/>
    <cellStyle name="_МОДЕЛЬ_1 (2)_PREDEL.JKH.UTV.2011(v1.0.1)_INDEX.STATION.2012(v2.1)" xfId="212" xr:uid="{00000000-0005-0000-0000-0000CA000000}"/>
    <cellStyle name="_МОДЕЛЬ_1 (2)_PREDEL.JKH.UTV.2011(v1.0.1)_TEPLO.PREDEL.2012.M(v1.1)_test" xfId="213" xr:uid="{00000000-0005-0000-0000-0000CB000000}"/>
    <cellStyle name="_МОДЕЛЬ_1 (2)_PREDEL.JKH.UTV.2011(v1.1)" xfId="214" xr:uid="{00000000-0005-0000-0000-0000CC000000}"/>
    <cellStyle name="_МОДЕЛЬ_1 (2)_REP.BLR.2012(v1.0)" xfId="215" xr:uid="{00000000-0005-0000-0000-0000CD000000}"/>
    <cellStyle name="_МОДЕЛЬ_1 (2)_TEPLO.PREDEL.2012.M(v1.1)" xfId="216" xr:uid="{00000000-0005-0000-0000-0000CE000000}"/>
    <cellStyle name="_МОДЕЛЬ_1 (2)_TEST.TEMPLATE" xfId="217" xr:uid="{00000000-0005-0000-0000-0000CF000000}"/>
    <cellStyle name="_МОДЕЛЬ_1 (2)_UPDATE.46EE.2011.TO.1.1" xfId="218" xr:uid="{00000000-0005-0000-0000-0000D0000000}"/>
    <cellStyle name="_МОДЕЛЬ_1 (2)_UPDATE.46TE.2011.TO.1.1" xfId="219" xr:uid="{00000000-0005-0000-0000-0000D1000000}"/>
    <cellStyle name="_МОДЕЛЬ_1 (2)_UPDATE.46TE.2011.TO.1.2" xfId="220" xr:uid="{00000000-0005-0000-0000-0000D2000000}"/>
    <cellStyle name="_МОДЕЛЬ_1 (2)_UPDATE.BALANCE.WARM.2011YEAR.TO.1.1" xfId="221" xr:uid="{00000000-0005-0000-0000-0000D3000000}"/>
    <cellStyle name="_МОДЕЛЬ_1 (2)_UPDATE.BALANCE.WARM.2011YEAR.TO.1.1_46TE.2011(v1.0)" xfId="222" xr:uid="{00000000-0005-0000-0000-0000D4000000}"/>
    <cellStyle name="_МОДЕЛЬ_1 (2)_UPDATE.BALANCE.WARM.2011YEAR.TO.1.1_INDEX.STATION.2012(v1.0)_" xfId="223" xr:uid="{00000000-0005-0000-0000-0000D5000000}"/>
    <cellStyle name="_МОДЕЛЬ_1 (2)_UPDATE.BALANCE.WARM.2011YEAR.TO.1.1_INDEX.STATION.2012(v2.0)" xfId="224" xr:uid="{00000000-0005-0000-0000-0000D6000000}"/>
    <cellStyle name="_МОДЕЛЬ_1 (2)_UPDATE.BALANCE.WARM.2011YEAR.TO.1.1_INDEX.STATION.2012(v2.1)" xfId="225" xr:uid="{00000000-0005-0000-0000-0000D7000000}"/>
    <cellStyle name="_МОДЕЛЬ_1 (2)_UPDATE.BALANCE.WARM.2011YEAR.TO.1.1_OREP.KU.2011.MONTHLY.02(v1.1)" xfId="226" xr:uid="{00000000-0005-0000-0000-0000D8000000}"/>
    <cellStyle name="_МОДЕЛЬ_1 (2)_UPDATE.BALANCE.WARM.2011YEAR.TO.1.1_TEPLO.PREDEL.2012.M(v1.1)_test" xfId="227" xr:uid="{00000000-0005-0000-0000-0000D9000000}"/>
    <cellStyle name="_МОДЕЛЬ_1 (2)_UPDATE.NADB.JNVLS.APTEKA.2011.TO.1.3.4" xfId="228" xr:uid="{00000000-0005-0000-0000-0000DA000000}"/>
    <cellStyle name="_МОДЕЛЬ_1 (2)_Книга2_PR.PROG.WARM.NOTCOMBI.2012.2.16_v1.4(04.04.11) " xfId="229" xr:uid="{00000000-0005-0000-0000-0000DB000000}"/>
    <cellStyle name="_НВВ 2009 постатейно свод по филиалам_09_02_09" xfId="230" xr:uid="{00000000-0005-0000-0000-0000DC000000}"/>
    <cellStyle name="_НВВ 2009 постатейно свод по филиалам_09_02_09_Новая инструкция1_фст" xfId="231" xr:uid="{00000000-0005-0000-0000-0000DD000000}"/>
    <cellStyle name="_НВВ 2009 постатейно свод по филиалам_для Валентина" xfId="232" xr:uid="{00000000-0005-0000-0000-0000DE000000}"/>
    <cellStyle name="_НВВ 2009 постатейно свод по филиалам_для Валентина_Новая инструкция1_фст" xfId="233" xr:uid="{00000000-0005-0000-0000-0000DF000000}"/>
    <cellStyle name="_Омск" xfId="234" xr:uid="{00000000-0005-0000-0000-0000E0000000}"/>
    <cellStyle name="_Омск_Новая инструкция1_фст" xfId="235" xr:uid="{00000000-0005-0000-0000-0000E1000000}"/>
    <cellStyle name="_ОТ ИД 2009" xfId="236" xr:uid="{00000000-0005-0000-0000-0000E2000000}"/>
    <cellStyle name="_ОТ ИД 2009_Новая инструкция1_фст" xfId="237" xr:uid="{00000000-0005-0000-0000-0000E3000000}"/>
    <cellStyle name="_пр 5 тариф RAB" xfId="238" xr:uid="{00000000-0005-0000-0000-0000E4000000}"/>
    <cellStyle name="_пр 5 тариф RAB 2" xfId="239" xr:uid="{00000000-0005-0000-0000-0000E5000000}"/>
    <cellStyle name="_пр 5 тариф RAB 2_OREP.KU.2011.MONTHLY.02(v0.1)" xfId="240" xr:uid="{00000000-0005-0000-0000-0000E6000000}"/>
    <cellStyle name="_пр 5 тариф RAB 2_OREP.KU.2011.MONTHLY.02(v0.4)" xfId="241" xr:uid="{00000000-0005-0000-0000-0000E7000000}"/>
    <cellStyle name="_пр 5 тариф RAB 2_OREP.KU.2011.MONTHLY.11(v1.4)" xfId="242" xr:uid="{00000000-0005-0000-0000-0000E8000000}"/>
    <cellStyle name="_пр 5 тариф RAB 2_UPDATE.OREP.KU.2011.MONTHLY.02.TO.1.2" xfId="243" xr:uid="{00000000-0005-0000-0000-0000E9000000}"/>
    <cellStyle name="_пр 5 тариф RAB_46EE.2011(v1.0)" xfId="244" xr:uid="{00000000-0005-0000-0000-0000EA000000}"/>
    <cellStyle name="_пр 5 тариф RAB_46EE.2011(v1.0)_46TE.2011(v1.0)" xfId="245" xr:uid="{00000000-0005-0000-0000-0000EB000000}"/>
    <cellStyle name="_пр 5 тариф RAB_46EE.2011(v1.0)_INDEX.STATION.2012(v1.0)_" xfId="246" xr:uid="{00000000-0005-0000-0000-0000EC000000}"/>
    <cellStyle name="_пр 5 тариф RAB_46EE.2011(v1.0)_INDEX.STATION.2012(v2.0)" xfId="247" xr:uid="{00000000-0005-0000-0000-0000ED000000}"/>
    <cellStyle name="_пр 5 тариф RAB_46EE.2011(v1.0)_INDEX.STATION.2012(v2.1)" xfId="248" xr:uid="{00000000-0005-0000-0000-0000EE000000}"/>
    <cellStyle name="_пр 5 тариф RAB_46EE.2011(v1.0)_TEPLO.PREDEL.2012.M(v1.1)_test" xfId="249" xr:uid="{00000000-0005-0000-0000-0000EF000000}"/>
    <cellStyle name="_пр 5 тариф RAB_46EE.2011(v1.2)" xfId="250" xr:uid="{00000000-0005-0000-0000-0000F0000000}"/>
    <cellStyle name="_пр 5 тариф RAB_46EP.2012(v0.1)" xfId="251" xr:uid="{00000000-0005-0000-0000-0000F1000000}"/>
    <cellStyle name="_пр 5 тариф RAB_46TE.2011(v1.0)" xfId="252" xr:uid="{00000000-0005-0000-0000-0000F2000000}"/>
    <cellStyle name="_пр 5 тариф RAB_ARMRAZR" xfId="253" xr:uid="{00000000-0005-0000-0000-0000F3000000}"/>
    <cellStyle name="_пр 5 тариф RAB_BALANCE.WARM.2010.FACT(v1.0)" xfId="254" xr:uid="{00000000-0005-0000-0000-0000F4000000}"/>
    <cellStyle name="_пр 5 тариф RAB_BALANCE.WARM.2010.PLAN" xfId="255" xr:uid="{00000000-0005-0000-0000-0000F5000000}"/>
    <cellStyle name="_пр 5 тариф RAB_BALANCE.WARM.2011YEAR(v0.7)" xfId="256" xr:uid="{00000000-0005-0000-0000-0000F6000000}"/>
    <cellStyle name="_пр 5 тариф RAB_BALANCE.WARM.2011YEAR.NEW.UPDATE.SCHEME" xfId="257" xr:uid="{00000000-0005-0000-0000-0000F7000000}"/>
    <cellStyle name="_пр 5 тариф RAB_EE.2REK.P2011.4.78(v0.3)" xfId="258" xr:uid="{00000000-0005-0000-0000-0000F8000000}"/>
    <cellStyle name="_пр 5 тариф RAB_FORM910.2012(v1.1)" xfId="259" xr:uid="{00000000-0005-0000-0000-0000F9000000}"/>
    <cellStyle name="_пр 5 тариф RAB_INVEST.EE.PLAN.4.78(v0.1)" xfId="260" xr:uid="{00000000-0005-0000-0000-0000FA000000}"/>
    <cellStyle name="_пр 5 тариф RAB_INVEST.EE.PLAN.4.78(v0.3)" xfId="261" xr:uid="{00000000-0005-0000-0000-0000FB000000}"/>
    <cellStyle name="_пр 5 тариф RAB_INVEST.EE.PLAN.4.78(v1.0)" xfId="262" xr:uid="{00000000-0005-0000-0000-0000FC000000}"/>
    <cellStyle name="_пр 5 тариф RAB_INVEST.PLAN.4.78(v0.1)" xfId="263" xr:uid="{00000000-0005-0000-0000-0000FD000000}"/>
    <cellStyle name="_пр 5 тариф RAB_INVEST.WARM.PLAN.4.78(v0.1)" xfId="264" xr:uid="{00000000-0005-0000-0000-0000FE000000}"/>
    <cellStyle name="_пр 5 тариф RAB_INVEST_WARM_PLAN" xfId="265" xr:uid="{00000000-0005-0000-0000-0000FF000000}"/>
    <cellStyle name="_пр 5 тариф RAB_NADB.JNVLS.APTEKA.2011(v1.3.3)" xfId="266" xr:uid="{00000000-0005-0000-0000-000000010000}"/>
    <cellStyle name="_пр 5 тариф RAB_NADB.JNVLS.APTEKA.2011(v1.3.3)_46TE.2011(v1.0)" xfId="267" xr:uid="{00000000-0005-0000-0000-000001010000}"/>
    <cellStyle name="_пр 5 тариф RAB_NADB.JNVLS.APTEKA.2011(v1.3.3)_INDEX.STATION.2012(v1.0)_" xfId="268" xr:uid="{00000000-0005-0000-0000-000002010000}"/>
    <cellStyle name="_пр 5 тариф RAB_NADB.JNVLS.APTEKA.2011(v1.3.3)_INDEX.STATION.2012(v2.0)" xfId="269" xr:uid="{00000000-0005-0000-0000-000003010000}"/>
    <cellStyle name="_пр 5 тариф RAB_NADB.JNVLS.APTEKA.2011(v1.3.3)_INDEX.STATION.2012(v2.1)" xfId="270" xr:uid="{00000000-0005-0000-0000-000004010000}"/>
    <cellStyle name="_пр 5 тариф RAB_NADB.JNVLS.APTEKA.2011(v1.3.3)_TEPLO.PREDEL.2012.M(v1.1)_test" xfId="271" xr:uid="{00000000-0005-0000-0000-000005010000}"/>
    <cellStyle name="_пр 5 тариф RAB_NADB.JNVLS.APTEKA.2011(v1.3.4)" xfId="272" xr:uid="{00000000-0005-0000-0000-000006010000}"/>
    <cellStyle name="_пр 5 тариф RAB_NADB.JNVLS.APTEKA.2011(v1.3.4)_46TE.2011(v1.0)" xfId="273" xr:uid="{00000000-0005-0000-0000-000007010000}"/>
    <cellStyle name="_пр 5 тариф RAB_NADB.JNVLS.APTEKA.2011(v1.3.4)_INDEX.STATION.2012(v1.0)_" xfId="274" xr:uid="{00000000-0005-0000-0000-000008010000}"/>
    <cellStyle name="_пр 5 тариф RAB_NADB.JNVLS.APTEKA.2011(v1.3.4)_INDEX.STATION.2012(v2.0)" xfId="275" xr:uid="{00000000-0005-0000-0000-000009010000}"/>
    <cellStyle name="_пр 5 тариф RAB_NADB.JNVLS.APTEKA.2011(v1.3.4)_INDEX.STATION.2012(v2.1)" xfId="276" xr:uid="{00000000-0005-0000-0000-00000A010000}"/>
    <cellStyle name="_пр 5 тариф RAB_NADB.JNVLS.APTEKA.2011(v1.3.4)_TEPLO.PREDEL.2012.M(v1.1)_test" xfId="277" xr:uid="{00000000-0005-0000-0000-00000B010000}"/>
    <cellStyle name="_пр 5 тариф RAB_PASSPORT.TEPLO.PROIZV(v2.1)" xfId="278" xr:uid="{00000000-0005-0000-0000-00000C010000}"/>
    <cellStyle name="_пр 5 тариф RAB_PR.PROG.WARM.NOTCOMBI.2012.2.16_v1.4(04.04.11) " xfId="279" xr:uid="{00000000-0005-0000-0000-00000D010000}"/>
    <cellStyle name="_пр 5 тариф RAB_PREDEL.JKH.UTV.2011(v1.0.1)" xfId="280" xr:uid="{00000000-0005-0000-0000-00000E010000}"/>
    <cellStyle name="_пр 5 тариф RAB_PREDEL.JKH.UTV.2011(v1.0.1)_46TE.2011(v1.0)" xfId="281" xr:uid="{00000000-0005-0000-0000-00000F010000}"/>
    <cellStyle name="_пр 5 тариф RAB_PREDEL.JKH.UTV.2011(v1.0.1)_INDEX.STATION.2012(v1.0)_" xfId="282" xr:uid="{00000000-0005-0000-0000-000010010000}"/>
    <cellStyle name="_пр 5 тариф RAB_PREDEL.JKH.UTV.2011(v1.0.1)_INDEX.STATION.2012(v2.0)" xfId="283" xr:uid="{00000000-0005-0000-0000-000011010000}"/>
    <cellStyle name="_пр 5 тариф RAB_PREDEL.JKH.UTV.2011(v1.0.1)_INDEX.STATION.2012(v2.1)" xfId="284" xr:uid="{00000000-0005-0000-0000-000012010000}"/>
    <cellStyle name="_пр 5 тариф RAB_PREDEL.JKH.UTV.2011(v1.0.1)_TEPLO.PREDEL.2012.M(v1.1)_test" xfId="285" xr:uid="{00000000-0005-0000-0000-000013010000}"/>
    <cellStyle name="_пр 5 тариф RAB_PREDEL.JKH.UTV.2011(v1.1)" xfId="286" xr:uid="{00000000-0005-0000-0000-000014010000}"/>
    <cellStyle name="_пр 5 тариф RAB_REP.BLR.2012(v1.0)" xfId="287" xr:uid="{00000000-0005-0000-0000-000015010000}"/>
    <cellStyle name="_пр 5 тариф RAB_TEPLO.PREDEL.2012.M(v1.1)" xfId="288" xr:uid="{00000000-0005-0000-0000-000016010000}"/>
    <cellStyle name="_пр 5 тариф RAB_TEST.TEMPLATE" xfId="289" xr:uid="{00000000-0005-0000-0000-000017010000}"/>
    <cellStyle name="_пр 5 тариф RAB_UPDATE.46EE.2011.TO.1.1" xfId="290" xr:uid="{00000000-0005-0000-0000-000018010000}"/>
    <cellStyle name="_пр 5 тариф RAB_UPDATE.46TE.2011.TO.1.1" xfId="291" xr:uid="{00000000-0005-0000-0000-000019010000}"/>
    <cellStyle name="_пр 5 тариф RAB_UPDATE.46TE.2011.TO.1.2" xfId="292" xr:uid="{00000000-0005-0000-0000-00001A010000}"/>
    <cellStyle name="_пр 5 тариф RAB_UPDATE.BALANCE.WARM.2011YEAR.TO.1.1" xfId="293" xr:uid="{00000000-0005-0000-0000-00001B010000}"/>
    <cellStyle name="_пр 5 тариф RAB_UPDATE.BALANCE.WARM.2011YEAR.TO.1.1_46TE.2011(v1.0)" xfId="294" xr:uid="{00000000-0005-0000-0000-00001C010000}"/>
    <cellStyle name="_пр 5 тариф RAB_UPDATE.BALANCE.WARM.2011YEAR.TO.1.1_INDEX.STATION.2012(v1.0)_" xfId="295" xr:uid="{00000000-0005-0000-0000-00001D010000}"/>
    <cellStyle name="_пр 5 тариф RAB_UPDATE.BALANCE.WARM.2011YEAR.TO.1.1_INDEX.STATION.2012(v2.0)" xfId="296" xr:uid="{00000000-0005-0000-0000-00001E010000}"/>
    <cellStyle name="_пр 5 тариф RAB_UPDATE.BALANCE.WARM.2011YEAR.TO.1.1_INDEX.STATION.2012(v2.1)" xfId="297" xr:uid="{00000000-0005-0000-0000-00001F010000}"/>
    <cellStyle name="_пр 5 тариф RAB_UPDATE.BALANCE.WARM.2011YEAR.TO.1.1_OREP.KU.2011.MONTHLY.02(v1.1)" xfId="298" xr:uid="{00000000-0005-0000-0000-000020010000}"/>
    <cellStyle name="_пр 5 тариф RAB_UPDATE.BALANCE.WARM.2011YEAR.TO.1.1_TEPLO.PREDEL.2012.M(v1.1)_test" xfId="299" xr:uid="{00000000-0005-0000-0000-000021010000}"/>
    <cellStyle name="_пр 5 тариф RAB_UPDATE.NADB.JNVLS.APTEKA.2011.TO.1.3.4" xfId="300" xr:uid="{00000000-0005-0000-0000-000022010000}"/>
    <cellStyle name="_пр 5 тариф RAB_Книга2_PR.PROG.WARM.NOTCOMBI.2012.2.16_v1.4(04.04.11) " xfId="301" xr:uid="{00000000-0005-0000-0000-000023010000}"/>
    <cellStyle name="_Предожение _ДБП_2009 г ( согласованные БП)  (2)" xfId="302" xr:uid="{00000000-0005-0000-0000-000024010000}"/>
    <cellStyle name="_Предожение _ДБП_2009 г ( согласованные БП)  (2)_Новая инструкция1_фст" xfId="303" xr:uid="{00000000-0005-0000-0000-000025010000}"/>
    <cellStyle name="_Приложение 2 0806 факт" xfId="304" xr:uid="{00000000-0005-0000-0000-000026010000}"/>
    <cellStyle name="_Приложение МТС-3-КС" xfId="305" xr:uid="{00000000-0005-0000-0000-000027010000}"/>
    <cellStyle name="_Приложение МТС-3-КС_Новая инструкция1_фст" xfId="306" xr:uid="{00000000-0005-0000-0000-000028010000}"/>
    <cellStyle name="_Приложение-МТС--2-1" xfId="307" xr:uid="{00000000-0005-0000-0000-000029010000}"/>
    <cellStyle name="_Приложение-МТС--2-1_Новая инструкция1_фст" xfId="308" xr:uid="{00000000-0005-0000-0000-00002A010000}"/>
    <cellStyle name="_Расчет RAB_22072008" xfId="309" xr:uid="{00000000-0005-0000-0000-00002B010000}"/>
    <cellStyle name="_Расчет RAB_22072008 2" xfId="310" xr:uid="{00000000-0005-0000-0000-00002C010000}"/>
    <cellStyle name="_Расчет RAB_22072008 2_OREP.KU.2011.MONTHLY.02(v0.1)" xfId="311" xr:uid="{00000000-0005-0000-0000-00002D010000}"/>
    <cellStyle name="_Расчет RAB_22072008 2_OREP.KU.2011.MONTHLY.02(v0.4)" xfId="312" xr:uid="{00000000-0005-0000-0000-00002E010000}"/>
    <cellStyle name="_Расчет RAB_22072008 2_OREP.KU.2011.MONTHLY.11(v1.4)" xfId="313" xr:uid="{00000000-0005-0000-0000-00002F010000}"/>
    <cellStyle name="_Расчет RAB_22072008 2_UPDATE.OREP.KU.2011.MONTHLY.02.TO.1.2" xfId="314" xr:uid="{00000000-0005-0000-0000-000030010000}"/>
    <cellStyle name="_Расчет RAB_22072008_46EE.2011(v1.0)" xfId="315" xr:uid="{00000000-0005-0000-0000-000031010000}"/>
    <cellStyle name="_Расчет RAB_22072008_46EE.2011(v1.0)_46TE.2011(v1.0)" xfId="316" xr:uid="{00000000-0005-0000-0000-000032010000}"/>
    <cellStyle name="_Расчет RAB_22072008_46EE.2011(v1.0)_INDEX.STATION.2012(v1.0)_" xfId="317" xr:uid="{00000000-0005-0000-0000-000033010000}"/>
    <cellStyle name="_Расчет RAB_22072008_46EE.2011(v1.0)_INDEX.STATION.2012(v2.0)" xfId="318" xr:uid="{00000000-0005-0000-0000-000034010000}"/>
    <cellStyle name="_Расчет RAB_22072008_46EE.2011(v1.0)_INDEX.STATION.2012(v2.1)" xfId="319" xr:uid="{00000000-0005-0000-0000-000035010000}"/>
    <cellStyle name="_Расчет RAB_22072008_46EE.2011(v1.0)_TEPLO.PREDEL.2012.M(v1.1)_test" xfId="320" xr:uid="{00000000-0005-0000-0000-000036010000}"/>
    <cellStyle name="_Расчет RAB_22072008_46EE.2011(v1.2)" xfId="321" xr:uid="{00000000-0005-0000-0000-000037010000}"/>
    <cellStyle name="_Расчет RAB_22072008_46EP.2012(v0.1)" xfId="322" xr:uid="{00000000-0005-0000-0000-000038010000}"/>
    <cellStyle name="_Расчет RAB_22072008_46TE.2011(v1.0)" xfId="323" xr:uid="{00000000-0005-0000-0000-000039010000}"/>
    <cellStyle name="_Расчет RAB_22072008_ARMRAZR" xfId="324" xr:uid="{00000000-0005-0000-0000-00003A010000}"/>
    <cellStyle name="_Расчет RAB_22072008_BALANCE.WARM.2010.FACT(v1.0)" xfId="325" xr:uid="{00000000-0005-0000-0000-00003B010000}"/>
    <cellStyle name="_Расчет RAB_22072008_BALANCE.WARM.2010.PLAN" xfId="326" xr:uid="{00000000-0005-0000-0000-00003C010000}"/>
    <cellStyle name="_Расчет RAB_22072008_BALANCE.WARM.2011YEAR(v0.7)" xfId="327" xr:uid="{00000000-0005-0000-0000-00003D010000}"/>
    <cellStyle name="_Расчет RAB_22072008_BALANCE.WARM.2011YEAR.NEW.UPDATE.SCHEME" xfId="328" xr:uid="{00000000-0005-0000-0000-00003E010000}"/>
    <cellStyle name="_Расчет RAB_22072008_EE.2REK.P2011.4.78(v0.3)" xfId="329" xr:uid="{00000000-0005-0000-0000-00003F010000}"/>
    <cellStyle name="_Расчет RAB_22072008_FORM910.2012(v1.1)" xfId="330" xr:uid="{00000000-0005-0000-0000-000040010000}"/>
    <cellStyle name="_Расчет RAB_22072008_INVEST.EE.PLAN.4.78(v0.1)" xfId="331" xr:uid="{00000000-0005-0000-0000-000041010000}"/>
    <cellStyle name="_Расчет RAB_22072008_INVEST.EE.PLAN.4.78(v0.3)" xfId="332" xr:uid="{00000000-0005-0000-0000-000042010000}"/>
    <cellStyle name="_Расчет RAB_22072008_INVEST.EE.PLAN.4.78(v1.0)" xfId="333" xr:uid="{00000000-0005-0000-0000-000043010000}"/>
    <cellStyle name="_Расчет RAB_22072008_INVEST.PLAN.4.78(v0.1)" xfId="334" xr:uid="{00000000-0005-0000-0000-000044010000}"/>
    <cellStyle name="_Расчет RAB_22072008_INVEST.WARM.PLAN.4.78(v0.1)" xfId="335" xr:uid="{00000000-0005-0000-0000-000045010000}"/>
    <cellStyle name="_Расчет RAB_22072008_INVEST_WARM_PLAN" xfId="336" xr:uid="{00000000-0005-0000-0000-000046010000}"/>
    <cellStyle name="_Расчет RAB_22072008_NADB.JNVLS.APTEKA.2011(v1.3.3)" xfId="337" xr:uid="{00000000-0005-0000-0000-000047010000}"/>
    <cellStyle name="_Расчет RAB_22072008_NADB.JNVLS.APTEKA.2011(v1.3.3)_46TE.2011(v1.0)" xfId="338" xr:uid="{00000000-0005-0000-0000-000048010000}"/>
    <cellStyle name="_Расчет RAB_22072008_NADB.JNVLS.APTEKA.2011(v1.3.3)_INDEX.STATION.2012(v1.0)_" xfId="339" xr:uid="{00000000-0005-0000-0000-000049010000}"/>
    <cellStyle name="_Расчет RAB_22072008_NADB.JNVLS.APTEKA.2011(v1.3.3)_INDEX.STATION.2012(v2.0)" xfId="340" xr:uid="{00000000-0005-0000-0000-00004A010000}"/>
    <cellStyle name="_Расчет RAB_22072008_NADB.JNVLS.APTEKA.2011(v1.3.3)_INDEX.STATION.2012(v2.1)" xfId="341" xr:uid="{00000000-0005-0000-0000-00004B010000}"/>
    <cellStyle name="_Расчет RAB_22072008_NADB.JNVLS.APTEKA.2011(v1.3.3)_TEPLO.PREDEL.2012.M(v1.1)_test" xfId="342" xr:uid="{00000000-0005-0000-0000-00004C010000}"/>
    <cellStyle name="_Расчет RAB_22072008_NADB.JNVLS.APTEKA.2011(v1.3.4)" xfId="343" xr:uid="{00000000-0005-0000-0000-00004D010000}"/>
    <cellStyle name="_Расчет RAB_22072008_NADB.JNVLS.APTEKA.2011(v1.3.4)_46TE.2011(v1.0)" xfId="344" xr:uid="{00000000-0005-0000-0000-00004E010000}"/>
    <cellStyle name="_Расчет RAB_22072008_NADB.JNVLS.APTEKA.2011(v1.3.4)_INDEX.STATION.2012(v1.0)_" xfId="345" xr:uid="{00000000-0005-0000-0000-00004F010000}"/>
    <cellStyle name="_Расчет RAB_22072008_NADB.JNVLS.APTEKA.2011(v1.3.4)_INDEX.STATION.2012(v2.0)" xfId="346" xr:uid="{00000000-0005-0000-0000-000050010000}"/>
    <cellStyle name="_Расчет RAB_22072008_NADB.JNVLS.APTEKA.2011(v1.3.4)_INDEX.STATION.2012(v2.1)" xfId="347" xr:uid="{00000000-0005-0000-0000-000051010000}"/>
    <cellStyle name="_Расчет RAB_22072008_NADB.JNVLS.APTEKA.2011(v1.3.4)_TEPLO.PREDEL.2012.M(v1.1)_test" xfId="348" xr:uid="{00000000-0005-0000-0000-000052010000}"/>
    <cellStyle name="_Расчет RAB_22072008_PASSPORT.TEPLO.PROIZV(v2.1)" xfId="349" xr:uid="{00000000-0005-0000-0000-000053010000}"/>
    <cellStyle name="_Расчет RAB_22072008_PR.PROG.WARM.NOTCOMBI.2012.2.16_v1.4(04.04.11) " xfId="350" xr:uid="{00000000-0005-0000-0000-000054010000}"/>
    <cellStyle name="_Расчет RAB_22072008_PREDEL.JKH.UTV.2011(v1.0.1)" xfId="351" xr:uid="{00000000-0005-0000-0000-000055010000}"/>
    <cellStyle name="_Расчет RAB_22072008_PREDEL.JKH.UTV.2011(v1.0.1)_46TE.2011(v1.0)" xfId="352" xr:uid="{00000000-0005-0000-0000-000056010000}"/>
    <cellStyle name="_Расчет RAB_22072008_PREDEL.JKH.UTV.2011(v1.0.1)_INDEX.STATION.2012(v1.0)_" xfId="353" xr:uid="{00000000-0005-0000-0000-000057010000}"/>
    <cellStyle name="_Расчет RAB_22072008_PREDEL.JKH.UTV.2011(v1.0.1)_INDEX.STATION.2012(v2.0)" xfId="354" xr:uid="{00000000-0005-0000-0000-000058010000}"/>
    <cellStyle name="_Расчет RAB_22072008_PREDEL.JKH.UTV.2011(v1.0.1)_INDEX.STATION.2012(v2.1)" xfId="355" xr:uid="{00000000-0005-0000-0000-000059010000}"/>
    <cellStyle name="_Расчет RAB_22072008_PREDEL.JKH.UTV.2011(v1.0.1)_TEPLO.PREDEL.2012.M(v1.1)_test" xfId="356" xr:uid="{00000000-0005-0000-0000-00005A010000}"/>
    <cellStyle name="_Расчет RAB_22072008_PREDEL.JKH.UTV.2011(v1.1)" xfId="357" xr:uid="{00000000-0005-0000-0000-00005B010000}"/>
    <cellStyle name="_Расчет RAB_22072008_REP.BLR.2012(v1.0)" xfId="358" xr:uid="{00000000-0005-0000-0000-00005C010000}"/>
    <cellStyle name="_Расчет RAB_22072008_TEPLO.PREDEL.2012.M(v1.1)" xfId="359" xr:uid="{00000000-0005-0000-0000-00005D010000}"/>
    <cellStyle name="_Расчет RAB_22072008_TEST.TEMPLATE" xfId="360" xr:uid="{00000000-0005-0000-0000-00005E010000}"/>
    <cellStyle name="_Расчет RAB_22072008_UPDATE.46EE.2011.TO.1.1" xfId="361" xr:uid="{00000000-0005-0000-0000-00005F010000}"/>
    <cellStyle name="_Расчет RAB_22072008_UPDATE.46TE.2011.TO.1.1" xfId="362" xr:uid="{00000000-0005-0000-0000-000060010000}"/>
    <cellStyle name="_Расчет RAB_22072008_UPDATE.46TE.2011.TO.1.2" xfId="363" xr:uid="{00000000-0005-0000-0000-000061010000}"/>
    <cellStyle name="_Расчет RAB_22072008_UPDATE.BALANCE.WARM.2011YEAR.TO.1.1" xfId="364" xr:uid="{00000000-0005-0000-0000-000062010000}"/>
    <cellStyle name="_Расчет RAB_22072008_UPDATE.BALANCE.WARM.2011YEAR.TO.1.1_46TE.2011(v1.0)" xfId="365" xr:uid="{00000000-0005-0000-0000-000063010000}"/>
    <cellStyle name="_Расчет RAB_22072008_UPDATE.BALANCE.WARM.2011YEAR.TO.1.1_INDEX.STATION.2012(v1.0)_" xfId="366" xr:uid="{00000000-0005-0000-0000-000064010000}"/>
    <cellStyle name="_Расчет RAB_22072008_UPDATE.BALANCE.WARM.2011YEAR.TO.1.1_INDEX.STATION.2012(v2.0)" xfId="367" xr:uid="{00000000-0005-0000-0000-000065010000}"/>
    <cellStyle name="_Расчет RAB_22072008_UPDATE.BALANCE.WARM.2011YEAR.TO.1.1_INDEX.STATION.2012(v2.1)" xfId="368" xr:uid="{00000000-0005-0000-0000-000066010000}"/>
    <cellStyle name="_Расчет RAB_22072008_UPDATE.BALANCE.WARM.2011YEAR.TO.1.1_OREP.KU.2011.MONTHLY.02(v1.1)" xfId="369" xr:uid="{00000000-0005-0000-0000-000067010000}"/>
    <cellStyle name="_Расчет RAB_22072008_UPDATE.BALANCE.WARM.2011YEAR.TO.1.1_TEPLO.PREDEL.2012.M(v1.1)_test" xfId="370" xr:uid="{00000000-0005-0000-0000-000068010000}"/>
    <cellStyle name="_Расчет RAB_22072008_UPDATE.NADB.JNVLS.APTEKA.2011.TO.1.3.4" xfId="371" xr:uid="{00000000-0005-0000-0000-000069010000}"/>
    <cellStyle name="_Расчет RAB_22072008_Книга2_PR.PROG.WARM.NOTCOMBI.2012.2.16_v1.4(04.04.11) " xfId="372" xr:uid="{00000000-0005-0000-0000-00006A010000}"/>
    <cellStyle name="_Расчет RAB_Лен и МОЭСК_с 2010 года_14.04.2009_со сглаж_version 3.0_без ФСК" xfId="373" xr:uid="{00000000-0005-0000-0000-00006B010000}"/>
    <cellStyle name="_Расчет RAB_Лен и МОЭСК_с 2010 года_14.04.2009_со сглаж_version 3.0_без ФСК 2" xfId="374" xr:uid="{00000000-0005-0000-0000-00006C010000}"/>
    <cellStyle name="_Расчет RAB_Лен и МОЭСК_с 2010 года_14.04.2009_со сглаж_version 3.0_без ФСК 2_OREP.KU.2011.MONTHLY.02(v0.1)" xfId="375" xr:uid="{00000000-0005-0000-0000-00006D010000}"/>
    <cellStyle name="_Расчет RAB_Лен и МОЭСК_с 2010 года_14.04.2009_со сглаж_version 3.0_без ФСК 2_OREP.KU.2011.MONTHLY.02(v0.4)" xfId="376" xr:uid="{00000000-0005-0000-0000-00006E010000}"/>
    <cellStyle name="_Расчет RAB_Лен и МОЭСК_с 2010 года_14.04.2009_со сглаж_version 3.0_без ФСК 2_OREP.KU.2011.MONTHLY.11(v1.4)" xfId="377" xr:uid="{00000000-0005-0000-0000-00006F010000}"/>
    <cellStyle name="_Расчет RAB_Лен и МОЭСК_с 2010 года_14.04.2009_со сглаж_version 3.0_без ФСК 2_UPDATE.OREP.KU.2011.MONTHLY.02.TO.1.2" xfId="378" xr:uid="{00000000-0005-0000-0000-000070010000}"/>
    <cellStyle name="_Расчет RAB_Лен и МОЭСК_с 2010 года_14.04.2009_со сглаж_version 3.0_без ФСК_46EE.2011(v1.0)" xfId="379" xr:uid="{00000000-0005-0000-0000-000071010000}"/>
    <cellStyle name="_Расчет RAB_Лен и МОЭСК_с 2010 года_14.04.2009_со сглаж_version 3.0_без ФСК_46EE.2011(v1.0)_46TE.2011(v1.0)" xfId="380" xr:uid="{00000000-0005-0000-0000-000072010000}"/>
    <cellStyle name="_Расчет RAB_Лен и МОЭСК_с 2010 года_14.04.2009_со сглаж_version 3.0_без ФСК_46EE.2011(v1.0)_INDEX.STATION.2012(v1.0)_" xfId="381" xr:uid="{00000000-0005-0000-0000-000073010000}"/>
    <cellStyle name="_Расчет RAB_Лен и МОЭСК_с 2010 года_14.04.2009_со сглаж_version 3.0_без ФСК_46EE.2011(v1.0)_INDEX.STATION.2012(v2.0)" xfId="382" xr:uid="{00000000-0005-0000-0000-000074010000}"/>
    <cellStyle name="_Расчет RAB_Лен и МОЭСК_с 2010 года_14.04.2009_со сглаж_version 3.0_без ФСК_46EE.2011(v1.0)_INDEX.STATION.2012(v2.1)" xfId="383" xr:uid="{00000000-0005-0000-0000-000075010000}"/>
    <cellStyle name="_Расчет RAB_Лен и МОЭСК_с 2010 года_14.04.2009_со сглаж_version 3.0_без ФСК_46EE.2011(v1.0)_TEPLO.PREDEL.2012.M(v1.1)_test" xfId="384" xr:uid="{00000000-0005-0000-0000-000076010000}"/>
    <cellStyle name="_Расчет RAB_Лен и МОЭСК_с 2010 года_14.04.2009_со сглаж_version 3.0_без ФСК_46EE.2011(v1.2)" xfId="385" xr:uid="{00000000-0005-0000-0000-000077010000}"/>
    <cellStyle name="_Расчет RAB_Лен и МОЭСК_с 2010 года_14.04.2009_со сглаж_version 3.0_без ФСК_46EP.2012(v0.1)" xfId="386" xr:uid="{00000000-0005-0000-0000-000078010000}"/>
    <cellStyle name="_Расчет RAB_Лен и МОЭСК_с 2010 года_14.04.2009_со сглаж_version 3.0_без ФСК_46TE.2011(v1.0)" xfId="387" xr:uid="{00000000-0005-0000-0000-000079010000}"/>
    <cellStyle name="_Расчет RAB_Лен и МОЭСК_с 2010 года_14.04.2009_со сглаж_version 3.0_без ФСК_ARMRAZR" xfId="388" xr:uid="{00000000-0005-0000-0000-00007A010000}"/>
    <cellStyle name="_Расчет RAB_Лен и МОЭСК_с 2010 года_14.04.2009_со сглаж_version 3.0_без ФСК_BALANCE.WARM.2010.FACT(v1.0)" xfId="389" xr:uid="{00000000-0005-0000-0000-00007B010000}"/>
    <cellStyle name="_Расчет RAB_Лен и МОЭСК_с 2010 года_14.04.2009_со сглаж_version 3.0_без ФСК_BALANCE.WARM.2010.PLAN" xfId="390" xr:uid="{00000000-0005-0000-0000-00007C010000}"/>
    <cellStyle name="_Расчет RAB_Лен и МОЭСК_с 2010 года_14.04.2009_со сглаж_version 3.0_без ФСК_BALANCE.WARM.2011YEAR(v0.7)" xfId="391" xr:uid="{00000000-0005-0000-0000-00007D010000}"/>
    <cellStyle name="_Расчет RAB_Лен и МОЭСК_с 2010 года_14.04.2009_со сглаж_version 3.0_без ФСК_BALANCE.WARM.2011YEAR.NEW.UPDATE.SCHEME" xfId="392" xr:uid="{00000000-0005-0000-0000-00007E010000}"/>
    <cellStyle name="_Расчет RAB_Лен и МОЭСК_с 2010 года_14.04.2009_со сглаж_version 3.0_без ФСК_EE.2REK.P2011.4.78(v0.3)" xfId="393" xr:uid="{00000000-0005-0000-0000-00007F010000}"/>
    <cellStyle name="_Расчет RAB_Лен и МОЭСК_с 2010 года_14.04.2009_со сглаж_version 3.0_без ФСК_FORM910.2012(v1.1)" xfId="394" xr:uid="{00000000-0005-0000-0000-000080010000}"/>
    <cellStyle name="_Расчет RAB_Лен и МОЭСК_с 2010 года_14.04.2009_со сглаж_version 3.0_без ФСК_INVEST.EE.PLAN.4.78(v0.1)" xfId="395" xr:uid="{00000000-0005-0000-0000-000081010000}"/>
    <cellStyle name="_Расчет RAB_Лен и МОЭСК_с 2010 года_14.04.2009_со сглаж_version 3.0_без ФСК_INVEST.EE.PLAN.4.78(v0.3)" xfId="396" xr:uid="{00000000-0005-0000-0000-000082010000}"/>
    <cellStyle name="_Расчет RAB_Лен и МОЭСК_с 2010 года_14.04.2009_со сглаж_version 3.0_без ФСК_INVEST.EE.PLAN.4.78(v1.0)" xfId="397" xr:uid="{00000000-0005-0000-0000-000083010000}"/>
    <cellStyle name="_Расчет RAB_Лен и МОЭСК_с 2010 года_14.04.2009_со сглаж_version 3.0_без ФСК_INVEST.PLAN.4.78(v0.1)" xfId="398" xr:uid="{00000000-0005-0000-0000-000084010000}"/>
    <cellStyle name="_Расчет RAB_Лен и МОЭСК_с 2010 года_14.04.2009_со сглаж_version 3.0_без ФСК_INVEST.WARM.PLAN.4.78(v0.1)" xfId="399" xr:uid="{00000000-0005-0000-0000-000085010000}"/>
    <cellStyle name="_Расчет RAB_Лен и МОЭСК_с 2010 года_14.04.2009_со сглаж_version 3.0_без ФСК_INVEST_WARM_PLAN" xfId="400" xr:uid="{00000000-0005-0000-0000-000086010000}"/>
    <cellStyle name="_Расчет RAB_Лен и МОЭСК_с 2010 года_14.04.2009_со сглаж_version 3.0_без ФСК_NADB.JNVLS.APTEKA.2011(v1.3.3)" xfId="401" xr:uid="{00000000-0005-0000-0000-000087010000}"/>
    <cellStyle name="_Расчет RAB_Лен и МОЭСК_с 2010 года_14.04.2009_со сглаж_version 3.0_без ФСК_NADB.JNVLS.APTEKA.2011(v1.3.3)_46TE.2011(v1.0)" xfId="402" xr:uid="{00000000-0005-0000-0000-000088010000}"/>
    <cellStyle name="_Расчет RAB_Лен и МОЭСК_с 2010 года_14.04.2009_со сглаж_version 3.0_без ФСК_NADB.JNVLS.APTEKA.2011(v1.3.3)_INDEX.STATION.2012(v1.0)_" xfId="403" xr:uid="{00000000-0005-0000-0000-000089010000}"/>
    <cellStyle name="_Расчет RAB_Лен и МОЭСК_с 2010 года_14.04.2009_со сглаж_version 3.0_без ФСК_NADB.JNVLS.APTEKA.2011(v1.3.3)_INDEX.STATION.2012(v2.0)" xfId="404" xr:uid="{00000000-0005-0000-0000-00008A010000}"/>
    <cellStyle name="_Расчет RAB_Лен и МОЭСК_с 2010 года_14.04.2009_со сглаж_version 3.0_без ФСК_NADB.JNVLS.APTEKA.2011(v1.3.3)_INDEX.STATION.2012(v2.1)" xfId="405" xr:uid="{00000000-0005-0000-0000-00008B010000}"/>
    <cellStyle name="_Расчет RAB_Лен и МОЭСК_с 2010 года_14.04.2009_со сглаж_version 3.0_без ФСК_NADB.JNVLS.APTEKA.2011(v1.3.3)_TEPLO.PREDEL.2012.M(v1.1)_test" xfId="406" xr:uid="{00000000-0005-0000-0000-00008C010000}"/>
    <cellStyle name="_Расчет RAB_Лен и МОЭСК_с 2010 года_14.04.2009_со сглаж_version 3.0_без ФСК_NADB.JNVLS.APTEKA.2011(v1.3.4)" xfId="407" xr:uid="{00000000-0005-0000-0000-00008D010000}"/>
    <cellStyle name="_Расчет RAB_Лен и МОЭСК_с 2010 года_14.04.2009_со сглаж_version 3.0_без ФСК_NADB.JNVLS.APTEKA.2011(v1.3.4)_46TE.2011(v1.0)" xfId="408" xr:uid="{00000000-0005-0000-0000-00008E010000}"/>
    <cellStyle name="_Расчет RAB_Лен и МОЭСК_с 2010 года_14.04.2009_со сглаж_version 3.0_без ФСК_NADB.JNVLS.APTEKA.2011(v1.3.4)_INDEX.STATION.2012(v1.0)_" xfId="409" xr:uid="{00000000-0005-0000-0000-00008F010000}"/>
    <cellStyle name="_Расчет RAB_Лен и МОЭСК_с 2010 года_14.04.2009_со сглаж_version 3.0_без ФСК_NADB.JNVLS.APTEKA.2011(v1.3.4)_INDEX.STATION.2012(v2.0)" xfId="410" xr:uid="{00000000-0005-0000-0000-000090010000}"/>
    <cellStyle name="_Расчет RAB_Лен и МОЭСК_с 2010 года_14.04.2009_со сглаж_version 3.0_без ФСК_NADB.JNVLS.APTEKA.2011(v1.3.4)_INDEX.STATION.2012(v2.1)" xfId="411" xr:uid="{00000000-0005-0000-0000-000091010000}"/>
    <cellStyle name="_Расчет RAB_Лен и МОЭСК_с 2010 года_14.04.2009_со сглаж_version 3.0_без ФСК_NADB.JNVLS.APTEKA.2011(v1.3.4)_TEPLO.PREDEL.2012.M(v1.1)_test" xfId="412" xr:uid="{00000000-0005-0000-0000-000092010000}"/>
    <cellStyle name="_Расчет RAB_Лен и МОЭСК_с 2010 года_14.04.2009_со сглаж_version 3.0_без ФСК_PASSPORT.TEPLO.PROIZV(v2.1)" xfId="413" xr:uid="{00000000-0005-0000-0000-000093010000}"/>
    <cellStyle name="_Расчет RAB_Лен и МОЭСК_с 2010 года_14.04.2009_со сглаж_version 3.0_без ФСК_PR.PROG.WARM.NOTCOMBI.2012.2.16_v1.4(04.04.11) " xfId="414" xr:uid="{00000000-0005-0000-0000-000094010000}"/>
    <cellStyle name="_Расчет RAB_Лен и МОЭСК_с 2010 года_14.04.2009_со сглаж_version 3.0_без ФСК_PREDEL.JKH.UTV.2011(v1.0.1)" xfId="415" xr:uid="{00000000-0005-0000-0000-000095010000}"/>
    <cellStyle name="_Расчет RAB_Лен и МОЭСК_с 2010 года_14.04.2009_со сглаж_version 3.0_без ФСК_PREDEL.JKH.UTV.2011(v1.0.1)_46TE.2011(v1.0)" xfId="416" xr:uid="{00000000-0005-0000-0000-000096010000}"/>
    <cellStyle name="_Расчет RAB_Лен и МОЭСК_с 2010 года_14.04.2009_со сглаж_version 3.0_без ФСК_PREDEL.JKH.UTV.2011(v1.0.1)_INDEX.STATION.2012(v1.0)_" xfId="417" xr:uid="{00000000-0005-0000-0000-000097010000}"/>
    <cellStyle name="_Расчет RAB_Лен и МОЭСК_с 2010 года_14.04.2009_со сглаж_version 3.0_без ФСК_PREDEL.JKH.UTV.2011(v1.0.1)_INDEX.STATION.2012(v2.0)" xfId="418" xr:uid="{00000000-0005-0000-0000-000098010000}"/>
    <cellStyle name="_Расчет RAB_Лен и МОЭСК_с 2010 года_14.04.2009_со сглаж_version 3.0_без ФСК_PREDEL.JKH.UTV.2011(v1.0.1)_INDEX.STATION.2012(v2.1)" xfId="419" xr:uid="{00000000-0005-0000-0000-000099010000}"/>
    <cellStyle name="_Расчет RAB_Лен и МОЭСК_с 2010 года_14.04.2009_со сглаж_version 3.0_без ФСК_PREDEL.JKH.UTV.2011(v1.0.1)_TEPLO.PREDEL.2012.M(v1.1)_test" xfId="420" xr:uid="{00000000-0005-0000-0000-00009A010000}"/>
    <cellStyle name="_Расчет RAB_Лен и МОЭСК_с 2010 года_14.04.2009_со сглаж_version 3.0_без ФСК_PREDEL.JKH.UTV.2011(v1.1)" xfId="421" xr:uid="{00000000-0005-0000-0000-00009B010000}"/>
    <cellStyle name="_Расчет RAB_Лен и МОЭСК_с 2010 года_14.04.2009_со сглаж_version 3.0_без ФСК_REP.BLR.2012(v1.0)" xfId="422" xr:uid="{00000000-0005-0000-0000-00009C010000}"/>
    <cellStyle name="_Расчет RAB_Лен и МОЭСК_с 2010 года_14.04.2009_со сглаж_version 3.0_без ФСК_TEPLO.PREDEL.2012.M(v1.1)" xfId="423" xr:uid="{00000000-0005-0000-0000-00009D010000}"/>
    <cellStyle name="_Расчет RAB_Лен и МОЭСК_с 2010 года_14.04.2009_со сглаж_version 3.0_без ФСК_TEST.TEMPLATE" xfId="424" xr:uid="{00000000-0005-0000-0000-00009E010000}"/>
    <cellStyle name="_Расчет RAB_Лен и МОЭСК_с 2010 года_14.04.2009_со сглаж_version 3.0_без ФСК_UPDATE.46EE.2011.TO.1.1" xfId="425" xr:uid="{00000000-0005-0000-0000-00009F010000}"/>
    <cellStyle name="_Расчет RAB_Лен и МОЭСК_с 2010 года_14.04.2009_со сглаж_version 3.0_без ФСК_UPDATE.46TE.2011.TO.1.1" xfId="426" xr:uid="{00000000-0005-0000-0000-0000A0010000}"/>
    <cellStyle name="_Расчет RAB_Лен и МОЭСК_с 2010 года_14.04.2009_со сглаж_version 3.0_без ФСК_UPDATE.46TE.2011.TO.1.2" xfId="427" xr:uid="{00000000-0005-0000-0000-0000A1010000}"/>
    <cellStyle name="_Расчет RAB_Лен и МОЭСК_с 2010 года_14.04.2009_со сглаж_version 3.0_без ФСК_UPDATE.BALANCE.WARM.2011YEAR.TO.1.1" xfId="428" xr:uid="{00000000-0005-0000-0000-0000A2010000}"/>
    <cellStyle name="_Расчет RAB_Лен и МОЭСК_с 2010 года_14.04.2009_со сглаж_version 3.0_без ФСК_UPDATE.BALANCE.WARM.2011YEAR.TO.1.1_46TE.2011(v1.0)" xfId="429" xr:uid="{00000000-0005-0000-0000-0000A3010000}"/>
    <cellStyle name="_Расчет RAB_Лен и МОЭСК_с 2010 года_14.04.2009_со сглаж_version 3.0_без ФСК_UPDATE.BALANCE.WARM.2011YEAR.TO.1.1_INDEX.STATION.2012(v1.0)_" xfId="430" xr:uid="{00000000-0005-0000-0000-0000A4010000}"/>
    <cellStyle name="_Расчет RAB_Лен и МОЭСК_с 2010 года_14.04.2009_со сглаж_version 3.0_без ФСК_UPDATE.BALANCE.WARM.2011YEAR.TO.1.1_INDEX.STATION.2012(v2.0)" xfId="431" xr:uid="{00000000-0005-0000-0000-0000A5010000}"/>
    <cellStyle name="_Расчет RAB_Лен и МОЭСК_с 2010 года_14.04.2009_со сглаж_version 3.0_без ФСК_UPDATE.BALANCE.WARM.2011YEAR.TO.1.1_INDEX.STATION.2012(v2.1)" xfId="432" xr:uid="{00000000-0005-0000-0000-0000A6010000}"/>
    <cellStyle name="_Расчет RAB_Лен и МОЭСК_с 2010 года_14.04.2009_со сглаж_version 3.0_без ФСК_UPDATE.BALANCE.WARM.2011YEAR.TO.1.1_OREP.KU.2011.MONTHLY.02(v1.1)" xfId="433" xr:uid="{00000000-0005-0000-0000-0000A7010000}"/>
    <cellStyle name="_Расчет RAB_Лен и МОЭСК_с 2010 года_14.04.2009_со сглаж_version 3.0_без ФСК_UPDATE.BALANCE.WARM.2011YEAR.TO.1.1_TEPLO.PREDEL.2012.M(v1.1)_test" xfId="434" xr:uid="{00000000-0005-0000-0000-0000A8010000}"/>
    <cellStyle name="_Расчет RAB_Лен и МОЭСК_с 2010 года_14.04.2009_со сглаж_version 3.0_без ФСК_UPDATE.NADB.JNVLS.APTEKA.2011.TO.1.3.4" xfId="435" xr:uid="{00000000-0005-0000-0000-0000A9010000}"/>
    <cellStyle name="_Расчет RAB_Лен и МОЭСК_с 2010 года_14.04.2009_со сглаж_version 3.0_без ФСК_Книга2_PR.PROG.WARM.NOTCOMBI.2012.2.16_v1.4(04.04.11) " xfId="436" xr:uid="{00000000-0005-0000-0000-0000AA010000}"/>
    <cellStyle name="_Свод по ИПР (2)" xfId="437" xr:uid="{00000000-0005-0000-0000-0000AB010000}"/>
    <cellStyle name="_Свод по ИПР (2)_Новая инструкция1_фст" xfId="438" xr:uid="{00000000-0005-0000-0000-0000AC010000}"/>
    <cellStyle name="_Справочник затрат_ЛХ_20.10.05" xfId="439" xr:uid="{00000000-0005-0000-0000-0000AD010000}"/>
    <cellStyle name="_таблицы для расчетов28-04-08_2006-2009_прибыль корр_по ИА" xfId="440" xr:uid="{00000000-0005-0000-0000-0000AE010000}"/>
    <cellStyle name="_таблицы для расчетов28-04-08_2006-2009_прибыль корр_по ИА_Новая инструкция1_фст" xfId="441" xr:uid="{00000000-0005-0000-0000-0000AF010000}"/>
    <cellStyle name="_таблицы для расчетов28-04-08_2006-2009с ИА" xfId="442" xr:uid="{00000000-0005-0000-0000-0000B0010000}"/>
    <cellStyle name="_таблицы для расчетов28-04-08_2006-2009с ИА_Новая инструкция1_фст" xfId="443" xr:uid="{00000000-0005-0000-0000-0000B1010000}"/>
    <cellStyle name="_Форма 6  РТК.xls(отчет по Адр пр. ЛО)" xfId="444" xr:uid="{00000000-0005-0000-0000-0000B2010000}"/>
    <cellStyle name="_Форма 6  РТК.xls(отчет по Адр пр. ЛО)_Новая инструкция1_фст" xfId="445" xr:uid="{00000000-0005-0000-0000-0000B3010000}"/>
    <cellStyle name="_Формат разбивки по МРСК_РСК" xfId="446" xr:uid="{00000000-0005-0000-0000-0000B4010000}"/>
    <cellStyle name="_Формат разбивки по МРСК_РСК_Новая инструкция1_фст" xfId="447" xr:uid="{00000000-0005-0000-0000-0000B5010000}"/>
    <cellStyle name="_Формат_для Согласования" xfId="448" xr:uid="{00000000-0005-0000-0000-0000B6010000}"/>
    <cellStyle name="_Формат_для Согласования_Новая инструкция1_фст" xfId="449" xr:uid="{00000000-0005-0000-0000-0000B7010000}"/>
    <cellStyle name="_ХХХ Прил 2 Формы бюджетных документов 2007" xfId="450" xr:uid="{00000000-0005-0000-0000-0000B8010000}"/>
    <cellStyle name="_экон.форм-т ВО 1 с разбивкой" xfId="451" xr:uid="{00000000-0005-0000-0000-0000B9010000}"/>
    <cellStyle name="_экон.форм-т ВО 1 с разбивкой_Новая инструкция1_фст" xfId="452" xr:uid="{00000000-0005-0000-0000-0000BA010000}"/>
    <cellStyle name="’К‰Э [0.00]" xfId="453" xr:uid="{00000000-0005-0000-0000-0000BB010000}"/>
    <cellStyle name="”€ќђќ‘ћ‚›‰" xfId="454" xr:uid="{00000000-0005-0000-0000-0000BC010000}"/>
    <cellStyle name="”€љ‘€ђћ‚ђќќ›‰" xfId="455" xr:uid="{00000000-0005-0000-0000-0000BD010000}"/>
    <cellStyle name="”ќђќ‘ћ‚›‰" xfId="456" xr:uid="{00000000-0005-0000-0000-0000BE010000}"/>
    <cellStyle name="”љ‘ђћ‚ђќќ›‰" xfId="457" xr:uid="{00000000-0005-0000-0000-0000BF010000}"/>
    <cellStyle name="„…ќ…†ќ›‰" xfId="458" xr:uid="{00000000-0005-0000-0000-0000C0010000}"/>
    <cellStyle name="€’ћѓћ‚›‰" xfId="459" xr:uid="{00000000-0005-0000-0000-0000C1010000}"/>
    <cellStyle name="‡ђѓћ‹ћ‚ћљ1" xfId="460" xr:uid="{00000000-0005-0000-0000-0000C2010000}"/>
    <cellStyle name="‡ђѓћ‹ћ‚ћљ2" xfId="461" xr:uid="{00000000-0005-0000-0000-0000C3010000}"/>
    <cellStyle name="’ћѓћ‚›‰" xfId="462" xr:uid="{00000000-0005-0000-0000-0000C4010000}"/>
    <cellStyle name="1Normal" xfId="463" xr:uid="{00000000-0005-0000-0000-0000C5010000}"/>
    <cellStyle name="20% - Accent1" xfId="464" xr:uid="{00000000-0005-0000-0000-0000C6010000}"/>
    <cellStyle name="20% - Accent1 2" xfId="465" xr:uid="{00000000-0005-0000-0000-0000C7010000}"/>
    <cellStyle name="20% - Accent1 3" xfId="466" xr:uid="{00000000-0005-0000-0000-0000C8010000}"/>
    <cellStyle name="20% - Accent1_46EE.2011(v1.0)" xfId="467" xr:uid="{00000000-0005-0000-0000-0000C9010000}"/>
    <cellStyle name="20% - Accent2" xfId="468" xr:uid="{00000000-0005-0000-0000-0000CA010000}"/>
    <cellStyle name="20% - Accent2 2" xfId="469" xr:uid="{00000000-0005-0000-0000-0000CB010000}"/>
    <cellStyle name="20% - Accent2 3" xfId="470" xr:uid="{00000000-0005-0000-0000-0000CC010000}"/>
    <cellStyle name="20% - Accent2_46EE.2011(v1.0)" xfId="471" xr:uid="{00000000-0005-0000-0000-0000CD010000}"/>
    <cellStyle name="20% - Accent3" xfId="472" xr:uid="{00000000-0005-0000-0000-0000CE010000}"/>
    <cellStyle name="20% - Accent3 2" xfId="473" xr:uid="{00000000-0005-0000-0000-0000CF010000}"/>
    <cellStyle name="20% - Accent3 3" xfId="474" xr:uid="{00000000-0005-0000-0000-0000D0010000}"/>
    <cellStyle name="20% - Accent3_46EE.2011(v1.0)" xfId="475" xr:uid="{00000000-0005-0000-0000-0000D1010000}"/>
    <cellStyle name="20% - Accent4" xfId="476" xr:uid="{00000000-0005-0000-0000-0000D2010000}"/>
    <cellStyle name="20% - Accent4 2" xfId="477" xr:uid="{00000000-0005-0000-0000-0000D3010000}"/>
    <cellStyle name="20% - Accent4 3" xfId="478" xr:uid="{00000000-0005-0000-0000-0000D4010000}"/>
    <cellStyle name="20% - Accent4_46EE.2011(v1.0)" xfId="479" xr:uid="{00000000-0005-0000-0000-0000D5010000}"/>
    <cellStyle name="20% - Accent5" xfId="480" xr:uid="{00000000-0005-0000-0000-0000D6010000}"/>
    <cellStyle name="20% - Accent5 2" xfId="481" xr:uid="{00000000-0005-0000-0000-0000D7010000}"/>
    <cellStyle name="20% - Accent5 3" xfId="482" xr:uid="{00000000-0005-0000-0000-0000D8010000}"/>
    <cellStyle name="20% - Accent5_46EE.2011(v1.0)" xfId="483" xr:uid="{00000000-0005-0000-0000-0000D9010000}"/>
    <cellStyle name="20% - Accent6" xfId="484" xr:uid="{00000000-0005-0000-0000-0000DA010000}"/>
    <cellStyle name="20% - Accent6 2" xfId="485" xr:uid="{00000000-0005-0000-0000-0000DB010000}"/>
    <cellStyle name="20% - Accent6 3" xfId="486" xr:uid="{00000000-0005-0000-0000-0000DC010000}"/>
    <cellStyle name="20% - Accent6_46EE.2011(v1.0)" xfId="487" xr:uid="{00000000-0005-0000-0000-0000DD010000}"/>
    <cellStyle name="20% - Акцент1 10" xfId="488" xr:uid="{00000000-0005-0000-0000-0000DE010000}"/>
    <cellStyle name="20% - Акцент1 2" xfId="489" xr:uid="{00000000-0005-0000-0000-0000DF010000}"/>
    <cellStyle name="20% - Акцент1 2 2" xfId="490" xr:uid="{00000000-0005-0000-0000-0000E0010000}"/>
    <cellStyle name="20% - Акцент1 2 3" xfId="491" xr:uid="{00000000-0005-0000-0000-0000E1010000}"/>
    <cellStyle name="20% - Акцент1 2_46EE.2011(v1.0)" xfId="492" xr:uid="{00000000-0005-0000-0000-0000E2010000}"/>
    <cellStyle name="20% - Акцент1 3" xfId="493" xr:uid="{00000000-0005-0000-0000-0000E3010000}"/>
    <cellStyle name="20% - Акцент1 3 2" xfId="494" xr:uid="{00000000-0005-0000-0000-0000E4010000}"/>
    <cellStyle name="20% - Акцент1 3 3" xfId="495" xr:uid="{00000000-0005-0000-0000-0000E5010000}"/>
    <cellStyle name="20% - Акцент1 3_46EE.2011(v1.0)" xfId="496" xr:uid="{00000000-0005-0000-0000-0000E6010000}"/>
    <cellStyle name="20% - Акцент1 4" xfId="497" xr:uid="{00000000-0005-0000-0000-0000E7010000}"/>
    <cellStyle name="20% - Акцент1 4 2" xfId="498" xr:uid="{00000000-0005-0000-0000-0000E8010000}"/>
    <cellStyle name="20% - Акцент1 4 3" xfId="499" xr:uid="{00000000-0005-0000-0000-0000E9010000}"/>
    <cellStyle name="20% - Акцент1 4_46EE.2011(v1.0)" xfId="500" xr:uid="{00000000-0005-0000-0000-0000EA010000}"/>
    <cellStyle name="20% - Акцент1 5" xfId="501" xr:uid="{00000000-0005-0000-0000-0000EB010000}"/>
    <cellStyle name="20% - Акцент1 5 2" xfId="502" xr:uid="{00000000-0005-0000-0000-0000EC010000}"/>
    <cellStyle name="20% - Акцент1 5 3" xfId="503" xr:uid="{00000000-0005-0000-0000-0000ED010000}"/>
    <cellStyle name="20% - Акцент1 5_46EE.2011(v1.0)" xfId="504" xr:uid="{00000000-0005-0000-0000-0000EE010000}"/>
    <cellStyle name="20% - Акцент1 6" xfId="505" xr:uid="{00000000-0005-0000-0000-0000EF010000}"/>
    <cellStyle name="20% - Акцент1 6 2" xfId="506" xr:uid="{00000000-0005-0000-0000-0000F0010000}"/>
    <cellStyle name="20% - Акцент1 6 3" xfId="507" xr:uid="{00000000-0005-0000-0000-0000F1010000}"/>
    <cellStyle name="20% - Акцент1 6_46EE.2011(v1.0)" xfId="508" xr:uid="{00000000-0005-0000-0000-0000F2010000}"/>
    <cellStyle name="20% - Акцент1 7" xfId="509" xr:uid="{00000000-0005-0000-0000-0000F3010000}"/>
    <cellStyle name="20% - Акцент1 7 2" xfId="510" xr:uid="{00000000-0005-0000-0000-0000F4010000}"/>
    <cellStyle name="20% - Акцент1 7 3" xfId="511" xr:uid="{00000000-0005-0000-0000-0000F5010000}"/>
    <cellStyle name="20% - Акцент1 7_46EE.2011(v1.0)" xfId="512" xr:uid="{00000000-0005-0000-0000-0000F6010000}"/>
    <cellStyle name="20% - Акцент1 8" xfId="513" xr:uid="{00000000-0005-0000-0000-0000F7010000}"/>
    <cellStyle name="20% - Акцент1 8 2" xfId="514" xr:uid="{00000000-0005-0000-0000-0000F8010000}"/>
    <cellStyle name="20% - Акцент1 8 3" xfId="515" xr:uid="{00000000-0005-0000-0000-0000F9010000}"/>
    <cellStyle name="20% - Акцент1 8_46EE.2011(v1.0)" xfId="516" xr:uid="{00000000-0005-0000-0000-0000FA010000}"/>
    <cellStyle name="20% - Акцент1 9" xfId="517" xr:uid="{00000000-0005-0000-0000-0000FB010000}"/>
    <cellStyle name="20% - Акцент1 9 2" xfId="518" xr:uid="{00000000-0005-0000-0000-0000FC010000}"/>
    <cellStyle name="20% - Акцент1 9 3" xfId="519" xr:uid="{00000000-0005-0000-0000-0000FD010000}"/>
    <cellStyle name="20% - Акцент1 9_46EE.2011(v1.0)" xfId="520" xr:uid="{00000000-0005-0000-0000-0000FE010000}"/>
    <cellStyle name="20% - Акцент2 10" xfId="521" xr:uid="{00000000-0005-0000-0000-0000FF010000}"/>
    <cellStyle name="20% - Акцент2 2" xfId="522" xr:uid="{00000000-0005-0000-0000-000000020000}"/>
    <cellStyle name="20% - Акцент2 2 2" xfId="523" xr:uid="{00000000-0005-0000-0000-000001020000}"/>
    <cellStyle name="20% - Акцент2 2 3" xfId="524" xr:uid="{00000000-0005-0000-0000-000002020000}"/>
    <cellStyle name="20% - Акцент2 2_46EE.2011(v1.0)" xfId="525" xr:uid="{00000000-0005-0000-0000-000003020000}"/>
    <cellStyle name="20% - Акцент2 3" xfId="526" xr:uid="{00000000-0005-0000-0000-000004020000}"/>
    <cellStyle name="20% - Акцент2 3 2" xfId="527" xr:uid="{00000000-0005-0000-0000-000005020000}"/>
    <cellStyle name="20% - Акцент2 3 3" xfId="528" xr:uid="{00000000-0005-0000-0000-000006020000}"/>
    <cellStyle name="20% - Акцент2 3_46EE.2011(v1.0)" xfId="529" xr:uid="{00000000-0005-0000-0000-000007020000}"/>
    <cellStyle name="20% - Акцент2 4" xfId="530" xr:uid="{00000000-0005-0000-0000-000008020000}"/>
    <cellStyle name="20% - Акцент2 4 2" xfId="531" xr:uid="{00000000-0005-0000-0000-000009020000}"/>
    <cellStyle name="20% - Акцент2 4 3" xfId="532" xr:uid="{00000000-0005-0000-0000-00000A020000}"/>
    <cellStyle name="20% - Акцент2 4_46EE.2011(v1.0)" xfId="533" xr:uid="{00000000-0005-0000-0000-00000B020000}"/>
    <cellStyle name="20% - Акцент2 5" xfId="534" xr:uid="{00000000-0005-0000-0000-00000C020000}"/>
    <cellStyle name="20% - Акцент2 5 2" xfId="535" xr:uid="{00000000-0005-0000-0000-00000D020000}"/>
    <cellStyle name="20% - Акцент2 5 3" xfId="536" xr:uid="{00000000-0005-0000-0000-00000E020000}"/>
    <cellStyle name="20% - Акцент2 5_46EE.2011(v1.0)" xfId="537" xr:uid="{00000000-0005-0000-0000-00000F020000}"/>
    <cellStyle name="20% - Акцент2 6" xfId="538" xr:uid="{00000000-0005-0000-0000-000010020000}"/>
    <cellStyle name="20% - Акцент2 6 2" xfId="539" xr:uid="{00000000-0005-0000-0000-000011020000}"/>
    <cellStyle name="20% - Акцент2 6 3" xfId="540" xr:uid="{00000000-0005-0000-0000-000012020000}"/>
    <cellStyle name="20% - Акцент2 6_46EE.2011(v1.0)" xfId="541" xr:uid="{00000000-0005-0000-0000-000013020000}"/>
    <cellStyle name="20% - Акцент2 7" xfId="542" xr:uid="{00000000-0005-0000-0000-000014020000}"/>
    <cellStyle name="20% - Акцент2 7 2" xfId="543" xr:uid="{00000000-0005-0000-0000-000015020000}"/>
    <cellStyle name="20% - Акцент2 7 3" xfId="544" xr:uid="{00000000-0005-0000-0000-000016020000}"/>
    <cellStyle name="20% - Акцент2 7_46EE.2011(v1.0)" xfId="545" xr:uid="{00000000-0005-0000-0000-000017020000}"/>
    <cellStyle name="20% - Акцент2 8" xfId="546" xr:uid="{00000000-0005-0000-0000-000018020000}"/>
    <cellStyle name="20% - Акцент2 8 2" xfId="547" xr:uid="{00000000-0005-0000-0000-000019020000}"/>
    <cellStyle name="20% - Акцент2 8 3" xfId="548" xr:uid="{00000000-0005-0000-0000-00001A020000}"/>
    <cellStyle name="20% - Акцент2 8_46EE.2011(v1.0)" xfId="549" xr:uid="{00000000-0005-0000-0000-00001B020000}"/>
    <cellStyle name="20% - Акцент2 9" xfId="550" xr:uid="{00000000-0005-0000-0000-00001C020000}"/>
    <cellStyle name="20% - Акцент2 9 2" xfId="551" xr:uid="{00000000-0005-0000-0000-00001D020000}"/>
    <cellStyle name="20% - Акцент2 9 3" xfId="552" xr:uid="{00000000-0005-0000-0000-00001E020000}"/>
    <cellStyle name="20% - Акцент2 9_46EE.2011(v1.0)" xfId="553" xr:uid="{00000000-0005-0000-0000-00001F020000}"/>
    <cellStyle name="20% - Акцент3 10" xfId="554" xr:uid="{00000000-0005-0000-0000-000020020000}"/>
    <cellStyle name="20% - Акцент3 2" xfId="555" xr:uid="{00000000-0005-0000-0000-000021020000}"/>
    <cellStyle name="20% - Акцент3 2 2" xfId="556" xr:uid="{00000000-0005-0000-0000-000022020000}"/>
    <cellStyle name="20% - Акцент3 2 3" xfId="557" xr:uid="{00000000-0005-0000-0000-000023020000}"/>
    <cellStyle name="20% - Акцент3 2_46EE.2011(v1.0)" xfId="558" xr:uid="{00000000-0005-0000-0000-000024020000}"/>
    <cellStyle name="20% - Акцент3 3" xfId="559" xr:uid="{00000000-0005-0000-0000-000025020000}"/>
    <cellStyle name="20% - Акцент3 3 2" xfId="560" xr:uid="{00000000-0005-0000-0000-000026020000}"/>
    <cellStyle name="20% - Акцент3 3 3" xfId="561" xr:uid="{00000000-0005-0000-0000-000027020000}"/>
    <cellStyle name="20% - Акцент3 3_46EE.2011(v1.0)" xfId="562" xr:uid="{00000000-0005-0000-0000-000028020000}"/>
    <cellStyle name="20% - Акцент3 4" xfId="563" xr:uid="{00000000-0005-0000-0000-000029020000}"/>
    <cellStyle name="20% - Акцент3 4 2" xfId="564" xr:uid="{00000000-0005-0000-0000-00002A020000}"/>
    <cellStyle name="20% - Акцент3 4 3" xfId="565" xr:uid="{00000000-0005-0000-0000-00002B020000}"/>
    <cellStyle name="20% - Акцент3 4_46EE.2011(v1.0)" xfId="566" xr:uid="{00000000-0005-0000-0000-00002C020000}"/>
    <cellStyle name="20% - Акцент3 5" xfId="567" xr:uid="{00000000-0005-0000-0000-00002D020000}"/>
    <cellStyle name="20% - Акцент3 5 2" xfId="568" xr:uid="{00000000-0005-0000-0000-00002E020000}"/>
    <cellStyle name="20% - Акцент3 5 3" xfId="569" xr:uid="{00000000-0005-0000-0000-00002F020000}"/>
    <cellStyle name="20% - Акцент3 5_46EE.2011(v1.0)" xfId="570" xr:uid="{00000000-0005-0000-0000-000030020000}"/>
    <cellStyle name="20% - Акцент3 6" xfId="571" xr:uid="{00000000-0005-0000-0000-000031020000}"/>
    <cellStyle name="20% - Акцент3 6 2" xfId="572" xr:uid="{00000000-0005-0000-0000-000032020000}"/>
    <cellStyle name="20% - Акцент3 6 3" xfId="573" xr:uid="{00000000-0005-0000-0000-000033020000}"/>
    <cellStyle name="20% - Акцент3 6_46EE.2011(v1.0)" xfId="574" xr:uid="{00000000-0005-0000-0000-000034020000}"/>
    <cellStyle name="20% - Акцент3 7" xfId="575" xr:uid="{00000000-0005-0000-0000-000035020000}"/>
    <cellStyle name="20% - Акцент3 7 2" xfId="576" xr:uid="{00000000-0005-0000-0000-000036020000}"/>
    <cellStyle name="20% - Акцент3 7 3" xfId="577" xr:uid="{00000000-0005-0000-0000-000037020000}"/>
    <cellStyle name="20% - Акцент3 7_46EE.2011(v1.0)" xfId="578" xr:uid="{00000000-0005-0000-0000-000038020000}"/>
    <cellStyle name="20% - Акцент3 8" xfId="579" xr:uid="{00000000-0005-0000-0000-000039020000}"/>
    <cellStyle name="20% - Акцент3 8 2" xfId="580" xr:uid="{00000000-0005-0000-0000-00003A020000}"/>
    <cellStyle name="20% - Акцент3 8 3" xfId="581" xr:uid="{00000000-0005-0000-0000-00003B020000}"/>
    <cellStyle name="20% - Акцент3 8_46EE.2011(v1.0)" xfId="582" xr:uid="{00000000-0005-0000-0000-00003C020000}"/>
    <cellStyle name="20% - Акцент3 9" xfId="583" xr:uid="{00000000-0005-0000-0000-00003D020000}"/>
    <cellStyle name="20% - Акцент3 9 2" xfId="584" xr:uid="{00000000-0005-0000-0000-00003E020000}"/>
    <cellStyle name="20% - Акцент3 9 3" xfId="585" xr:uid="{00000000-0005-0000-0000-00003F020000}"/>
    <cellStyle name="20% - Акцент3 9_46EE.2011(v1.0)" xfId="586" xr:uid="{00000000-0005-0000-0000-000040020000}"/>
    <cellStyle name="20% - Акцент4 10" xfId="587" xr:uid="{00000000-0005-0000-0000-000041020000}"/>
    <cellStyle name="20% - Акцент4 2" xfId="588" xr:uid="{00000000-0005-0000-0000-000042020000}"/>
    <cellStyle name="20% - Акцент4 2 2" xfId="589" xr:uid="{00000000-0005-0000-0000-000043020000}"/>
    <cellStyle name="20% - Акцент4 2 3" xfId="590" xr:uid="{00000000-0005-0000-0000-000044020000}"/>
    <cellStyle name="20% - Акцент4 2_46EE.2011(v1.0)" xfId="591" xr:uid="{00000000-0005-0000-0000-000045020000}"/>
    <cellStyle name="20% - Акцент4 3" xfId="592" xr:uid="{00000000-0005-0000-0000-000046020000}"/>
    <cellStyle name="20% - Акцент4 3 2" xfId="593" xr:uid="{00000000-0005-0000-0000-000047020000}"/>
    <cellStyle name="20% - Акцент4 3 3" xfId="594" xr:uid="{00000000-0005-0000-0000-000048020000}"/>
    <cellStyle name="20% - Акцент4 3_46EE.2011(v1.0)" xfId="595" xr:uid="{00000000-0005-0000-0000-000049020000}"/>
    <cellStyle name="20% - Акцент4 4" xfId="596" xr:uid="{00000000-0005-0000-0000-00004A020000}"/>
    <cellStyle name="20% - Акцент4 4 2" xfId="597" xr:uid="{00000000-0005-0000-0000-00004B020000}"/>
    <cellStyle name="20% - Акцент4 4 3" xfId="598" xr:uid="{00000000-0005-0000-0000-00004C020000}"/>
    <cellStyle name="20% - Акцент4 4_46EE.2011(v1.0)" xfId="599" xr:uid="{00000000-0005-0000-0000-00004D020000}"/>
    <cellStyle name="20% - Акцент4 5" xfId="600" xr:uid="{00000000-0005-0000-0000-00004E020000}"/>
    <cellStyle name="20% - Акцент4 5 2" xfId="601" xr:uid="{00000000-0005-0000-0000-00004F020000}"/>
    <cellStyle name="20% - Акцент4 5 3" xfId="602" xr:uid="{00000000-0005-0000-0000-000050020000}"/>
    <cellStyle name="20% - Акцент4 5_46EE.2011(v1.0)" xfId="603" xr:uid="{00000000-0005-0000-0000-000051020000}"/>
    <cellStyle name="20% - Акцент4 6" xfId="604" xr:uid="{00000000-0005-0000-0000-000052020000}"/>
    <cellStyle name="20% - Акцент4 6 2" xfId="605" xr:uid="{00000000-0005-0000-0000-000053020000}"/>
    <cellStyle name="20% - Акцент4 6 3" xfId="606" xr:uid="{00000000-0005-0000-0000-000054020000}"/>
    <cellStyle name="20% - Акцент4 6_46EE.2011(v1.0)" xfId="607" xr:uid="{00000000-0005-0000-0000-000055020000}"/>
    <cellStyle name="20% - Акцент4 7" xfId="608" xr:uid="{00000000-0005-0000-0000-000056020000}"/>
    <cellStyle name="20% - Акцент4 7 2" xfId="609" xr:uid="{00000000-0005-0000-0000-000057020000}"/>
    <cellStyle name="20% - Акцент4 7 3" xfId="610" xr:uid="{00000000-0005-0000-0000-000058020000}"/>
    <cellStyle name="20% - Акцент4 7_46EE.2011(v1.0)" xfId="611" xr:uid="{00000000-0005-0000-0000-000059020000}"/>
    <cellStyle name="20% - Акцент4 8" xfId="612" xr:uid="{00000000-0005-0000-0000-00005A020000}"/>
    <cellStyle name="20% - Акцент4 8 2" xfId="613" xr:uid="{00000000-0005-0000-0000-00005B020000}"/>
    <cellStyle name="20% - Акцент4 8 3" xfId="614" xr:uid="{00000000-0005-0000-0000-00005C020000}"/>
    <cellStyle name="20% - Акцент4 8_46EE.2011(v1.0)" xfId="615" xr:uid="{00000000-0005-0000-0000-00005D020000}"/>
    <cellStyle name="20% - Акцент4 9" xfId="616" xr:uid="{00000000-0005-0000-0000-00005E020000}"/>
    <cellStyle name="20% - Акцент4 9 2" xfId="617" xr:uid="{00000000-0005-0000-0000-00005F020000}"/>
    <cellStyle name="20% - Акцент4 9 3" xfId="618" xr:uid="{00000000-0005-0000-0000-000060020000}"/>
    <cellStyle name="20% - Акцент4 9_46EE.2011(v1.0)" xfId="619" xr:uid="{00000000-0005-0000-0000-000061020000}"/>
    <cellStyle name="20% - Акцент5 10" xfId="620" xr:uid="{00000000-0005-0000-0000-000062020000}"/>
    <cellStyle name="20% - Акцент5 2" xfId="621" xr:uid="{00000000-0005-0000-0000-000063020000}"/>
    <cellStyle name="20% - Акцент5 2 2" xfId="622" xr:uid="{00000000-0005-0000-0000-000064020000}"/>
    <cellStyle name="20% - Акцент5 2 3" xfId="623" xr:uid="{00000000-0005-0000-0000-000065020000}"/>
    <cellStyle name="20% - Акцент5 2_46EE.2011(v1.0)" xfId="624" xr:uid="{00000000-0005-0000-0000-000066020000}"/>
    <cellStyle name="20% - Акцент5 3" xfId="625" xr:uid="{00000000-0005-0000-0000-000067020000}"/>
    <cellStyle name="20% - Акцент5 3 2" xfId="626" xr:uid="{00000000-0005-0000-0000-000068020000}"/>
    <cellStyle name="20% - Акцент5 3 3" xfId="627" xr:uid="{00000000-0005-0000-0000-000069020000}"/>
    <cellStyle name="20% - Акцент5 3_46EE.2011(v1.0)" xfId="628" xr:uid="{00000000-0005-0000-0000-00006A020000}"/>
    <cellStyle name="20% - Акцент5 4" xfId="629" xr:uid="{00000000-0005-0000-0000-00006B020000}"/>
    <cellStyle name="20% - Акцент5 4 2" xfId="630" xr:uid="{00000000-0005-0000-0000-00006C020000}"/>
    <cellStyle name="20% - Акцент5 4 3" xfId="631" xr:uid="{00000000-0005-0000-0000-00006D020000}"/>
    <cellStyle name="20% - Акцент5 4_46EE.2011(v1.0)" xfId="632" xr:uid="{00000000-0005-0000-0000-00006E020000}"/>
    <cellStyle name="20% - Акцент5 5" xfId="633" xr:uid="{00000000-0005-0000-0000-00006F020000}"/>
    <cellStyle name="20% - Акцент5 5 2" xfId="634" xr:uid="{00000000-0005-0000-0000-000070020000}"/>
    <cellStyle name="20% - Акцент5 5 3" xfId="635" xr:uid="{00000000-0005-0000-0000-000071020000}"/>
    <cellStyle name="20% - Акцент5 5_46EE.2011(v1.0)" xfId="636" xr:uid="{00000000-0005-0000-0000-000072020000}"/>
    <cellStyle name="20% - Акцент5 6" xfId="637" xr:uid="{00000000-0005-0000-0000-000073020000}"/>
    <cellStyle name="20% - Акцент5 6 2" xfId="638" xr:uid="{00000000-0005-0000-0000-000074020000}"/>
    <cellStyle name="20% - Акцент5 6 3" xfId="639" xr:uid="{00000000-0005-0000-0000-000075020000}"/>
    <cellStyle name="20% - Акцент5 6_46EE.2011(v1.0)" xfId="640" xr:uid="{00000000-0005-0000-0000-000076020000}"/>
    <cellStyle name="20% - Акцент5 7" xfId="641" xr:uid="{00000000-0005-0000-0000-000077020000}"/>
    <cellStyle name="20% - Акцент5 7 2" xfId="642" xr:uid="{00000000-0005-0000-0000-000078020000}"/>
    <cellStyle name="20% - Акцент5 7 3" xfId="643" xr:uid="{00000000-0005-0000-0000-000079020000}"/>
    <cellStyle name="20% - Акцент5 7_46EE.2011(v1.0)" xfId="644" xr:uid="{00000000-0005-0000-0000-00007A020000}"/>
    <cellStyle name="20% - Акцент5 8" xfId="645" xr:uid="{00000000-0005-0000-0000-00007B020000}"/>
    <cellStyle name="20% - Акцент5 8 2" xfId="646" xr:uid="{00000000-0005-0000-0000-00007C020000}"/>
    <cellStyle name="20% - Акцент5 8 3" xfId="647" xr:uid="{00000000-0005-0000-0000-00007D020000}"/>
    <cellStyle name="20% - Акцент5 8_46EE.2011(v1.0)" xfId="648" xr:uid="{00000000-0005-0000-0000-00007E020000}"/>
    <cellStyle name="20% - Акцент5 9" xfId="649" xr:uid="{00000000-0005-0000-0000-00007F020000}"/>
    <cellStyle name="20% - Акцент5 9 2" xfId="650" xr:uid="{00000000-0005-0000-0000-000080020000}"/>
    <cellStyle name="20% - Акцент5 9 3" xfId="651" xr:uid="{00000000-0005-0000-0000-000081020000}"/>
    <cellStyle name="20% - Акцент5 9_46EE.2011(v1.0)" xfId="652" xr:uid="{00000000-0005-0000-0000-000082020000}"/>
    <cellStyle name="20% - Акцент6 10" xfId="653" xr:uid="{00000000-0005-0000-0000-000083020000}"/>
    <cellStyle name="20% - Акцент6 2" xfId="654" xr:uid="{00000000-0005-0000-0000-000084020000}"/>
    <cellStyle name="20% - Акцент6 2 2" xfId="655" xr:uid="{00000000-0005-0000-0000-000085020000}"/>
    <cellStyle name="20% - Акцент6 2 3" xfId="656" xr:uid="{00000000-0005-0000-0000-000086020000}"/>
    <cellStyle name="20% - Акцент6 2_46EE.2011(v1.0)" xfId="657" xr:uid="{00000000-0005-0000-0000-000087020000}"/>
    <cellStyle name="20% - Акцент6 3" xfId="658" xr:uid="{00000000-0005-0000-0000-000088020000}"/>
    <cellStyle name="20% - Акцент6 3 2" xfId="659" xr:uid="{00000000-0005-0000-0000-000089020000}"/>
    <cellStyle name="20% - Акцент6 3 3" xfId="660" xr:uid="{00000000-0005-0000-0000-00008A020000}"/>
    <cellStyle name="20% - Акцент6 3_46EE.2011(v1.0)" xfId="661" xr:uid="{00000000-0005-0000-0000-00008B020000}"/>
    <cellStyle name="20% - Акцент6 4" xfId="662" xr:uid="{00000000-0005-0000-0000-00008C020000}"/>
    <cellStyle name="20% - Акцент6 4 2" xfId="663" xr:uid="{00000000-0005-0000-0000-00008D020000}"/>
    <cellStyle name="20% - Акцент6 4 3" xfId="664" xr:uid="{00000000-0005-0000-0000-00008E020000}"/>
    <cellStyle name="20% - Акцент6 4_46EE.2011(v1.0)" xfId="665" xr:uid="{00000000-0005-0000-0000-00008F020000}"/>
    <cellStyle name="20% - Акцент6 5" xfId="666" xr:uid="{00000000-0005-0000-0000-000090020000}"/>
    <cellStyle name="20% - Акцент6 5 2" xfId="667" xr:uid="{00000000-0005-0000-0000-000091020000}"/>
    <cellStyle name="20% - Акцент6 5 3" xfId="668" xr:uid="{00000000-0005-0000-0000-000092020000}"/>
    <cellStyle name="20% - Акцент6 5_46EE.2011(v1.0)" xfId="669" xr:uid="{00000000-0005-0000-0000-000093020000}"/>
    <cellStyle name="20% - Акцент6 6" xfId="670" xr:uid="{00000000-0005-0000-0000-000094020000}"/>
    <cellStyle name="20% - Акцент6 6 2" xfId="671" xr:uid="{00000000-0005-0000-0000-000095020000}"/>
    <cellStyle name="20% - Акцент6 6 3" xfId="672" xr:uid="{00000000-0005-0000-0000-000096020000}"/>
    <cellStyle name="20% - Акцент6 6_46EE.2011(v1.0)" xfId="673" xr:uid="{00000000-0005-0000-0000-000097020000}"/>
    <cellStyle name="20% - Акцент6 7" xfId="674" xr:uid="{00000000-0005-0000-0000-000098020000}"/>
    <cellStyle name="20% - Акцент6 7 2" xfId="675" xr:uid="{00000000-0005-0000-0000-000099020000}"/>
    <cellStyle name="20% - Акцент6 7 3" xfId="676" xr:uid="{00000000-0005-0000-0000-00009A020000}"/>
    <cellStyle name="20% - Акцент6 7_46EE.2011(v1.0)" xfId="677" xr:uid="{00000000-0005-0000-0000-00009B020000}"/>
    <cellStyle name="20% - Акцент6 8" xfId="678" xr:uid="{00000000-0005-0000-0000-00009C020000}"/>
    <cellStyle name="20% - Акцент6 8 2" xfId="679" xr:uid="{00000000-0005-0000-0000-00009D020000}"/>
    <cellStyle name="20% - Акцент6 8 3" xfId="680" xr:uid="{00000000-0005-0000-0000-00009E020000}"/>
    <cellStyle name="20% - Акцент6 8_46EE.2011(v1.0)" xfId="681" xr:uid="{00000000-0005-0000-0000-00009F020000}"/>
    <cellStyle name="20% - Акцент6 9" xfId="682" xr:uid="{00000000-0005-0000-0000-0000A0020000}"/>
    <cellStyle name="20% - Акцент6 9 2" xfId="683" xr:uid="{00000000-0005-0000-0000-0000A1020000}"/>
    <cellStyle name="20% - Акцент6 9 3" xfId="684" xr:uid="{00000000-0005-0000-0000-0000A2020000}"/>
    <cellStyle name="20% - Акцент6 9_46EE.2011(v1.0)" xfId="685" xr:uid="{00000000-0005-0000-0000-0000A3020000}"/>
    <cellStyle name="40% - Accent1" xfId="686" xr:uid="{00000000-0005-0000-0000-0000A4020000}"/>
    <cellStyle name="40% - Accent1 2" xfId="687" xr:uid="{00000000-0005-0000-0000-0000A5020000}"/>
    <cellStyle name="40% - Accent1 3" xfId="688" xr:uid="{00000000-0005-0000-0000-0000A6020000}"/>
    <cellStyle name="40% - Accent1_46EE.2011(v1.0)" xfId="689" xr:uid="{00000000-0005-0000-0000-0000A7020000}"/>
    <cellStyle name="40% - Accent2" xfId="690" xr:uid="{00000000-0005-0000-0000-0000A8020000}"/>
    <cellStyle name="40% - Accent2 2" xfId="691" xr:uid="{00000000-0005-0000-0000-0000A9020000}"/>
    <cellStyle name="40% - Accent2 3" xfId="692" xr:uid="{00000000-0005-0000-0000-0000AA020000}"/>
    <cellStyle name="40% - Accent2_46EE.2011(v1.0)" xfId="693" xr:uid="{00000000-0005-0000-0000-0000AB020000}"/>
    <cellStyle name="40% - Accent3" xfId="694" xr:uid="{00000000-0005-0000-0000-0000AC020000}"/>
    <cellStyle name="40% - Accent3 2" xfId="695" xr:uid="{00000000-0005-0000-0000-0000AD020000}"/>
    <cellStyle name="40% - Accent3 3" xfId="696" xr:uid="{00000000-0005-0000-0000-0000AE020000}"/>
    <cellStyle name="40% - Accent3_46EE.2011(v1.0)" xfId="697" xr:uid="{00000000-0005-0000-0000-0000AF020000}"/>
    <cellStyle name="40% - Accent4" xfId="698" xr:uid="{00000000-0005-0000-0000-0000B0020000}"/>
    <cellStyle name="40% - Accent4 2" xfId="699" xr:uid="{00000000-0005-0000-0000-0000B1020000}"/>
    <cellStyle name="40% - Accent4 3" xfId="700" xr:uid="{00000000-0005-0000-0000-0000B2020000}"/>
    <cellStyle name="40% - Accent4_46EE.2011(v1.0)" xfId="701" xr:uid="{00000000-0005-0000-0000-0000B3020000}"/>
    <cellStyle name="40% - Accent5" xfId="702" xr:uid="{00000000-0005-0000-0000-0000B4020000}"/>
    <cellStyle name="40% - Accent5 2" xfId="703" xr:uid="{00000000-0005-0000-0000-0000B5020000}"/>
    <cellStyle name="40% - Accent5 3" xfId="704" xr:uid="{00000000-0005-0000-0000-0000B6020000}"/>
    <cellStyle name="40% - Accent5_46EE.2011(v1.0)" xfId="705" xr:uid="{00000000-0005-0000-0000-0000B7020000}"/>
    <cellStyle name="40% - Accent6" xfId="706" xr:uid="{00000000-0005-0000-0000-0000B8020000}"/>
    <cellStyle name="40% - Accent6 2" xfId="707" xr:uid="{00000000-0005-0000-0000-0000B9020000}"/>
    <cellStyle name="40% - Accent6 3" xfId="708" xr:uid="{00000000-0005-0000-0000-0000BA020000}"/>
    <cellStyle name="40% - Accent6_46EE.2011(v1.0)" xfId="709" xr:uid="{00000000-0005-0000-0000-0000BB020000}"/>
    <cellStyle name="40% - Акцент1 10" xfId="710" xr:uid="{00000000-0005-0000-0000-0000BC020000}"/>
    <cellStyle name="40% - Акцент1 2" xfId="711" xr:uid="{00000000-0005-0000-0000-0000BD020000}"/>
    <cellStyle name="40% - Акцент1 2 2" xfId="712" xr:uid="{00000000-0005-0000-0000-0000BE020000}"/>
    <cellStyle name="40% - Акцент1 2 3" xfId="713" xr:uid="{00000000-0005-0000-0000-0000BF020000}"/>
    <cellStyle name="40% - Акцент1 2_46EE.2011(v1.0)" xfId="714" xr:uid="{00000000-0005-0000-0000-0000C0020000}"/>
    <cellStyle name="40% - Акцент1 3" xfId="715" xr:uid="{00000000-0005-0000-0000-0000C1020000}"/>
    <cellStyle name="40% - Акцент1 3 2" xfId="716" xr:uid="{00000000-0005-0000-0000-0000C2020000}"/>
    <cellStyle name="40% - Акцент1 3 3" xfId="717" xr:uid="{00000000-0005-0000-0000-0000C3020000}"/>
    <cellStyle name="40% - Акцент1 3_46EE.2011(v1.0)" xfId="718" xr:uid="{00000000-0005-0000-0000-0000C4020000}"/>
    <cellStyle name="40% - Акцент1 4" xfId="719" xr:uid="{00000000-0005-0000-0000-0000C5020000}"/>
    <cellStyle name="40% - Акцент1 4 2" xfId="720" xr:uid="{00000000-0005-0000-0000-0000C6020000}"/>
    <cellStyle name="40% - Акцент1 4 3" xfId="721" xr:uid="{00000000-0005-0000-0000-0000C7020000}"/>
    <cellStyle name="40% - Акцент1 4_46EE.2011(v1.0)" xfId="722" xr:uid="{00000000-0005-0000-0000-0000C8020000}"/>
    <cellStyle name="40% - Акцент1 5" xfId="723" xr:uid="{00000000-0005-0000-0000-0000C9020000}"/>
    <cellStyle name="40% - Акцент1 5 2" xfId="724" xr:uid="{00000000-0005-0000-0000-0000CA020000}"/>
    <cellStyle name="40% - Акцент1 5 3" xfId="725" xr:uid="{00000000-0005-0000-0000-0000CB020000}"/>
    <cellStyle name="40% - Акцент1 5_46EE.2011(v1.0)" xfId="726" xr:uid="{00000000-0005-0000-0000-0000CC020000}"/>
    <cellStyle name="40% - Акцент1 6" xfId="727" xr:uid="{00000000-0005-0000-0000-0000CD020000}"/>
    <cellStyle name="40% - Акцент1 6 2" xfId="728" xr:uid="{00000000-0005-0000-0000-0000CE020000}"/>
    <cellStyle name="40% - Акцент1 6 3" xfId="729" xr:uid="{00000000-0005-0000-0000-0000CF020000}"/>
    <cellStyle name="40% - Акцент1 6_46EE.2011(v1.0)" xfId="730" xr:uid="{00000000-0005-0000-0000-0000D0020000}"/>
    <cellStyle name="40% - Акцент1 7" xfId="731" xr:uid="{00000000-0005-0000-0000-0000D1020000}"/>
    <cellStyle name="40% - Акцент1 7 2" xfId="732" xr:uid="{00000000-0005-0000-0000-0000D2020000}"/>
    <cellStyle name="40% - Акцент1 7 3" xfId="733" xr:uid="{00000000-0005-0000-0000-0000D3020000}"/>
    <cellStyle name="40% - Акцент1 7_46EE.2011(v1.0)" xfId="734" xr:uid="{00000000-0005-0000-0000-0000D4020000}"/>
    <cellStyle name="40% - Акцент1 8" xfId="735" xr:uid="{00000000-0005-0000-0000-0000D5020000}"/>
    <cellStyle name="40% - Акцент1 8 2" xfId="736" xr:uid="{00000000-0005-0000-0000-0000D6020000}"/>
    <cellStyle name="40% - Акцент1 8 3" xfId="737" xr:uid="{00000000-0005-0000-0000-0000D7020000}"/>
    <cellStyle name="40% - Акцент1 8_46EE.2011(v1.0)" xfId="738" xr:uid="{00000000-0005-0000-0000-0000D8020000}"/>
    <cellStyle name="40% - Акцент1 9" xfId="739" xr:uid="{00000000-0005-0000-0000-0000D9020000}"/>
    <cellStyle name="40% - Акцент1 9 2" xfId="740" xr:uid="{00000000-0005-0000-0000-0000DA020000}"/>
    <cellStyle name="40% - Акцент1 9 3" xfId="741" xr:uid="{00000000-0005-0000-0000-0000DB020000}"/>
    <cellStyle name="40% - Акцент1 9_46EE.2011(v1.0)" xfId="742" xr:uid="{00000000-0005-0000-0000-0000DC020000}"/>
    <cellStyle name="40% - Акцент2 10" xfId="743" xr:uid="{00000000-0005-0000-0000-0000DD020000}"/>
    <cellStyle name="40% - Акцент2 2" xfId="744" xr:uid="{00000000-0005-0000-0000-0000DE020000}"/>
    <cellStyle name="40% - Акцент2 2 2" xfId="745" xr:uid="{00000000-0005-0000-0000-0000DF020000}"/>
    <cellStyle name="40% - Акцент2 2 3" xfId="746" xr:uid="{00000000-0005-0000-0000-0000E0020000}"/>
    <cellStyle name="40% - Акцент2 2_46EE.2011(v1.0)" xfId="747" xr:uid="{00000000-0005-0000-0000-0000E1020000}"/>
    <cellStyle name="40% - Акцент2 3" xfId="748" xr:uid="{00000000-0005-0000-0000-0000E2020000}"/>
    <cellStyle name="40% - Акцент2 3 2" xfId="749" xr:uid="{00000000-0005-0000-0000-0000E3020000}"/>
    <cellStyle name="40% - Акцент2 3 3" xfId="750" xr:uid="{00000000-0005-0000-0000-0000E4020000}"/>
    <cellStyle name="40% - Акцент2 3_46EE.2011(v1.0)" xfId="751" xr:uid="{00000000-0005-0000-0000-0000E5020000}"/>
    <cellStyle name="40% - Акцент2 4" xfId="752" xr:uid="{00000000-0005-0000-0000-0000E6020000}"/>
    <cellStyle name="40% - Акцент2 4 2" xfId="753" xr:uid="{00000000-0005-0000-0000-0000E7020000}"/>
    <cellStyle name="40% - Акцент2 4 3" xfId="754" xr:uid="{00000000-0005-0000-0000-0000E8020000}"/>
    <cellStyle name="40% - Акцент2 4_46EE.2011(v1.0)" xfId="755" xr:uid="{00000000-0005-0000-0000-0000E9020000}"/>
    <cellStyle name="40% - Акцент2 5" xfId="756" xr:uid="{00000000-0005-0000-0000-0000EA020000}"/>
    <cellStyle name="40% - Акцент2 5 2" xfId="757" xr:uid="{00000000-0005-0000-0000-0000EB020000}"/>
    <cellStyle name="40% - Акцент2 5 3" xfId="758" xr:uid="{00000000-0005-0000-0000-0000EC020000}"/>
    <cellStyle name="40% - Акцент2 5_46EE.2011(v1.0)" xfId="759" xr:uid="{00000000-0005-0000-0000-0000ED020000}"/>
    <cellStyle name="40% - Акцент2 6" xfId="760" xr:uid="{00000000-0005-0000-0000-0000EE020000}"/>
    <cellStyle name="40% - Акцент2 6 2" xfId="761" xr:uid="{00000000-0005-0000-0000-0000EF020000}"/>
    <cellStyle name="40% - Акцент2 6 3" xfId="762" xr:uid="{00000000-0005-0000-0000-0000F0020000}"/>
    <cellStyle name="40% - Акцент2 6_46EE.2011(v1.0)" xfId="763" xr:uid="{00000000-0005-0000-0000-0000F1020000}"/>
    <cellStyle name="40% - Акцент2 7" xfId="764" xr:uid="{00000000-0005-0000-0000-0000F2020000}"/>
    <cellStyle name="40% - Акцент2 7 2" xfId="765" xr:uid="{00000000-0005-0000-0000-0000F3020000}"/>
    <cellStyle name="40% - Акцент2 7 3" xfId="766" xr:uid="{00000000-0005-0000-0000-0000F4020000}"/>
    <cellStyle name="40% - Акцент2 7_46EE.2011(v1.0)" xfId="767" xr:uid="{00000000-0005-0000-0000-0000F5020000}"/>
    <cellStyle name="40% - Акцент2 8" xfId="768" xr:uid="{00000000-0005-0000-0000-0000F6020000}"/>
    <cellStyle name="40% - Акцент2 8 2" xfId="769" xr:uid="{00000000-0005-0000-0000-0000F7020000}"/>
    <cellStyle name="40% - Акцент2 8 3" xfId="770" xr:uid="{00000000-0005-0000-0000-0000F8020000}"/>
    <cellStyle name="40% - Акцент2 8_46EE.2011(v1.0)" xfId="771" xr:uid="{00000000-0005-0000-0000-0000F9020000}"/>
    <cellStyle name="40% - Акцент2 9" xfId="772" xr:uid="{00000000-0005-0000-0000-0000FA020000}"/>
    <cellStyle name="40% - Акцент2 9 2" xfId="773" xr:uid="{00000000-0005-0000-0000-0000FB020000}"/>
    <cellStyle name="40% - Акцент2 9 3" xfId="774" xr:uid="{00000000-0005-0000-0000-0000FC020000}"/>
    <cellStyle name="40% - Акцент2 9_46EE.2011(v1.0)" xfId="775" xr:uid="{00000000-0005-0000-0000-0000FD020000}"/>
    <cellStyle name="40% - Акцент3 10" xfId="776" xr:uid="{00000000-0005-0000-0000-0000FE020000}"/>
    <cellStyle name="40% - Акцент3 2" xfId="777" xr:uid="{00000000-0005-0000-0000-0000FF020000}"/>
    <cellStyle name="40% - Акцент3 2 2" xfId="778" xr:uid="{00000000-0005-0000-0000-000000030000}"/>
    <cellStyle name="40% - Акцент3 2 3" xfId="779" xr:uid="{00000000-0005-0000-0000-000001030000}"/>
    <cellStyle name="40% - Акцент3 2_46EE.2011(v1.0)" xfId="780" xr:uid="{00000000-0005-0000-0000-000002030000}"/>
    <cellStyle name="40% - Акцент3 3" xfId="781" xr:uid="{00000000-0005-0000-0000-000003030000}"/>
    <cellStyle name="40% - Акцент3 3 2" xfId="782" xr:uid="{00000000-0005-0000-0000-000004030000}"/>
    <cellStyle name="40% - Акцент3 3 3" xfId="783" xr:uid="{00000000-0005-0000-0000-000005030000}"/>
    <cellStyle name="40% - Акцент3 3_46EE.2011(v1.0)" xfId="784" xr:uid="{00000000-0005-0000-0000-000006030000}"/>
    <cellStyle name="40% - Акцент3 4" xfId="785" xr:uid="{00000000-0005-0000-0000-000007030000}"/>
    <cellStyle name="40% - Акцент3 4 2" xfId="786" xr:uid="{00000000-0005-0000-0000-000008030000}"/>
    <cellStyle name="40% - Акцент3 4 3" xfId="787" xr:uid="{00000000-0005-0000-0000-000009030000}"/>
    <cellStyle name="40% - Акцент3 4_46EE.2011(v1.0)" xfId="788" xr:uid="{00000000-0005-0000-0000-00000A030000}"/>
    <cellStyle name="40% - Акцент3 5" xfId="789" xr:uid="{00000000-0005-0000-0000-00000B030000}"/>
    <cellStyle name="40% - Акцент3 5 2" xfId="790" xr:uid="{00000000-0005-0000-0000-00000C030000}"/>
    <cellStyle name="40% - Акцент3 5 3" xfId="791" xr:uid="{00000000-0005-0000-0000-00000D030000}"/>
    <cellStyle name="40% - Акцент3 5_46EE.2011(v1.0)" xfId="792" xr:uid="{00000000-0005-0000-0000-00000E030000}"/>
    <cellStyle name="40% - Акцент3 6" xfId="793" xr:uid="{00000000-0005-0000-0000-00000F030000}"/>
    <cellStyle name="40% - Акцент3 6 2" xfId="794" xr:uid="{00000000-0005-0000-0000-000010030000}"/>
    <cellStyle name="40% - Акцент3 6 3" xfId="795" xr:uid="{00000000-0005-0000-0000-000011030000}"/>
    <cellStyle name="40% - Акцент3 6_46EE.2011(v1.0)" xfId="796" xr:uid="{00000000-0005-0000-0000-000012030000}"/>
    <cellStyle name="40% - Акцент3 7" xfId="797" xr:uid="{00000000-0005-0000-0000-000013030000}"/>
    <cellStyle name="40% - Акцент3 7 2" xfId="798" xr:uid="{00000000-0005-0000-0000-000014030000}"/>
    <cellStyle name="40% - Акцент3 7 3" xfId="799" xr:uid="{00000000-0005-0000-0000-000015030000}"/>
    <cellStyle name="40% - Акцент3 7_46EE.2011(v1.0)" xfId="800" xr:uid="{00000000-0005-0000-0000-000016030000}"/>
    <cellStyle name="40% - Акцент3 8" xfId="801" xr:uid="{00000000-0005-0000-0000-000017030000}"/>
    <cellStyle name="40% - Акцент3 8 2" xfId="802" xr:uid="{00000000-0005-0000-0000-000018030000}"/>
    <cellStyle name="40% - Акцент3 8 3" xfId="803" xr:uid="{00000000-0005-0000-0000-000019030000}"/>
    <cellStyle name="40% - Акцент3 8_46EE.2011(v1.0)" xfId="804" xr:uid="{00000000-0005-0000-0000-00001A030000}"/>
    <cellStyle name="40% - Акцент3 9" xfId="805" xr:uid="{00000000-0005-0000-0000-00001B030000}"/>
    <cellStyle name="40% - Акцент3 9 2" xfId="806" xr:uid="{00000000-0005-0000-0000-00001C030000}"/>
    <cellStyle name="40% - Акцент3 9 3" xfId="807" xr:uid="{00000000-0005-0000-0000-00001D030000}"/>
    <cellStyle name="40% - Акцент3 9_46EE.2011(v1.0)" xfId="808" xr:uid="{00000000-0005-0000-0000-00001E030000}"/>
    <cellStyle name="40% - Акцент4 10" xfId="809" xr:uid="{00000000-0005-0000-0000-00001F030000}"/>
    <cellStyle name="40% - Акцент4 2" xfId="810" xr:uid="{00000000-0005-0000-0000-000020030000}"/>
    <cellStyle name="40% - Акцент4 2 2" xfId="811" xr:uid="{00000000-0005-0000-0000-000021030000}"/>
    <cellStyle name="40% - Акцент4 2 3" xfId="812" xr:uid="{00000000-0005-0000-0000-000022030000}"/>
    <cellStyle name="40% - Акцент4 2_46EE.2011(v1.0)" xfId="813" xr:uid="{00000000-0005-0000-0000-000023030000}"/>
    <cellStyle name="40% - Акцент4 3" xfId="814" xr:uid="{00000000-0005-0000-0000-000024030000}"/>
    <cellStyle name="40% - Акцент4 3 2" xfId="815" xr:uid="{00000000-0005-0000-0000-000025030000}"/>
    <cellStyle name="40% - Акцент4 3 3" xfId="816" xr:uid="{00000000-0005-0000-0000-000026030000}"/>
    <cellStyle name="40% - Акцент4 3_46EE.2011(v1.0)" xfId="817" xr:uid="{00000000-0005-0000-0000-000027030000}"/>
    <cellStyle name="40% - Акцент4 4" xfId="818" xr:uid="{00000000-0005-0000-0000-000028030000}"/>
    <cellStyle name="40% - Акцент4 4 2" xfId="819" xr:uid="{00000000-0005-0000-0000-000029030000}"/>
    <cellStyle name="40% - Акцент4 4 3" xfId="820" xr:uid="{00000000-0005-0000-0000-00002A030000}"/>
    <cellStyle name="40% - Акцент4 4_46EE.2011(v1.0)" xfId="821" xr:uid="{00000000-0005-0000-0000-00002B030000}"/>
    <cellStyle name="40% - Акцент4 5" xfId="822" xr:uid="{00000000-0005-0000-0000-00002C030000}"/>
    <cellStyle name="40% - Акцент4 5 2" xfId="823" xr:uid="{00000000-0005-0000-0000-00002D030000}"/>
    <cellStyle name="40% - Акцент4 5 3" xfId="824" xr:uid="{00000000-0005-0000-0000-00002E030000}"/>
    <cellStyle name="40% - Акцент4 5_46EE.2011(v1.0)" xfId="825" xr:uid="{00000000-0005-0000-0000-00002F030000}"/>
    <cellStyle name="40% - Акцент4 6" xfId="826" xr:uid="{00000000-0005-0000-0000-000030030000}"/>
    <cellStyle name="40% - Акцент4 6 2" xfId="827" xr:uid="{00000000-0005-0000-0000-000031030000}"/>
    <cellStyle name="40% - Акцент4 6 3" xfId="828" xr:uid="{00000000-0005-0000-0000-000032030000}"/>
    <cellStyle name="40% - Акцент4 6_46EE.2011(v1.0)" xfId="829" xr:uid="{00000000-0005-0000-0000-000033030000}"/>
    <cellStyle name="40% - Акцент4 7" xfId="830" xr:uid="{00000000-0005-0000-0000-000034030000}"/>
    <cellStyle name="40% - Акцент4 7 2" xfId="831" xr:uid="{00000000-0005-0000-0000-000035030000}"/>
    <cellStyle name="40% - Акцент4 7 3" xfId="832" xr:uid="{00000000-0005-0000-0000-000036030000}"/>
    <cellStyle name="40% - Акцент4 7_46EE.2011(v1.0)" xfId="833" xr:uid="{00000000-0005-0000-0000-000037030000}"/>
    <cellStyle name="40% - Акцент4 8" xfId="834" xr:uid="{00000000-0005-0000-0000-000038030000}"/>
    <cellStyle name="40% - Акцент4 8 2" xfId="835" xr:uid="{00000000-0005-0000-0000-000039030000}"/>
    <cellStyle name="40% - Акцент4 8 3" xfId="836" xr:uid="{00000000-0005-0000-0000-00003A030000}"/>
    <cellStyle name="40% - Акцент4 8_46EE.2011(v1.0)" xfId="837" xr:uid="{00000000-0005-0000-0000-00003B030000}"/>
    <cellStyle name="40% - Акцент4 9" xfId="838" xr:uid="{00000000-0005-0000-0000-00003C030000}"/>
    <cellStyle name="40% - Акцент4 9 2" xfId="839" xr:uid="{00000000-0005-0000-0000-00003D030000}"/>
    <cellStyle name="40% - Акцент4 9 3" xfId="840" xr:uid="{00000000-0005-0000-0000-00003E030000}"/>
    <cellStyle name="40% - Акцент4 9_46EE.2011(v1.0)" xfId="841" xr:uid="{00000000-0005-0000-0000-00003F030000}"/>
    <cellStyle name="40% - Акцент5 10" xfId="842" xr:uid="{00000000-0005-0000-0000-000040030000}"/>
    <cellStyle name="40% - Акцент5 2" xfId="843" xr:uid="{00000000-0005-0000-0000-000041030000}"/>
    <cellStyle name="40% - Акцент5 2 2" xfId="844" xr:uid="{00000000-0005-0000-0000-000042030000}"/>
    <cellStyle name="40% - Акцент5 2 3" xfId="845" xr:uid="{00000000-0005-0000-0000-000043030000}"/>
    <cellStyle name="40% - Акцент5 2_46EE.2011(v1.0)" xfId="846" xr:uid="{00000000-0005-0000-0000-000044030000}"/>
    <cellStyle name="40% - Акцент5 3" xfId="847" xr:uid="{00000000-0005-0000-0000-000045030000}"/>
    <cellStyle name="40% - Акцент5 3 2" xfId="848" xr:uid="{00000000-0005-0000-0000-000046030000}"/>
    <cellStyle name="40% - Акцент5 3 3" xfId="849" xr:uid="{00000000-0005-0000-0000-000047030000}"/>
    <cellStyle name="40% - Акцент5 3_46EE.2011(v1.0)" xfId="850" xr:uid="{00000000-0005-0000-0000-000048030000}"/>
    <cellStyle name="40% - Акцент5 4" xfId="851" xr:uid="{00000000-0005-0000-0000-000049030000}"/>
    <cellStyle name="40% - Акцент5 4 2" xfId="852" xr:uid="{00000000-0005-0000-0000-00004A030000}"/>
    <cellStyle name="40% - Акцент5 4 3" xfId="853" xr:uid="{00000000-0005-0000-0000-00004B030000}"/>
    <cellStyle name="40% - Акцент5 4_46EE.2011(v1.0)" xfId="854" xr:uid="{00000000-0005-0000-0000-00004C030000}"/>
    <cellStyle name="40% - Акцент5 5" xfId="855" xr:uid="{00000000-0005-0000-0000-00004D030000}"/>
    <cellStyle name="40% - Акцент5 5 2" xfId="856" xr:uid="{00000000-0005-0000-0000-00004E030000}"/>
    <cellStyle name="40% - Акцент5 5 3" xfId="857" xr:uid="{00000000-0005-0000-0000-00004F030000}"/>
    <cellStyle name="40% - Акцент5 5_46EE.2011(v1.0)" xfId="858" xr:uid="{00000000-0005-0000-0000-000050030000}"/>
    <cellStyle name="40% - Акцент5 6" xfId="859" xr:uid="{00000000-0005-0000-0000-000051030000}"/>
    <cellStyle name="40% - Акцент5 6 2" xfId="860" xr:uid="{00000000-0005-0000-0000-000052030000}"/>
    <cellStyle name="40% - Акцент5 6 3" xfId="861" xr:uid="{00000000-0005-0000-0000-000053030000}"/>
    <cellStyle name="40% - Акцент5 6_46EE.2011(v1.0)" xfId="862" xr:uid="{00000000-0005-0000-0000-000054030000}"/>
    <cellStyle name="40% - Акцент5 7" xfId="863" xr:uid="{00000000-0005-0000-0000-000055030000}"/>
    <cellStyle name="40% - Акцент5 7 2" xfId="864" xr:uid="{00000000-0005-0000-0000-000056030000}"/>
    <cellStyle name="40% - Акцент5 7 3" xfId="865" xr:uid="{00000000-0005-0000-0000-000057030000}"/>
    <cellStyle name="40% - Акцент5 7_46EE.2011(v1.0)" xfId="866" xr:uid="{00000000-0005-0000-0000-000058030000}"/>
    <cellStyle name="40% - Акцент5 8" xfId="867" xr:uid="{00000000-0005-0000-0000-000059030000}"/>
    <cellStyle name="40% - Акцент5 8 2" xfId="868" xr:uid="{00000000-0005-0000-0000-00005A030000}"/>
    <cellStyle name="40% - Акцент5 8 3" xfId="869" xr:uid="{00000000-0005-0000-0000-00005B030000}"/>
    <cellStyle name="40% - Акцент5 8_46EE.2011(v1.0)" xfId="870" xr:uid="{00000000-0005-0000-0000-00005C030000}"/>
    <cellStyle name="40% - Акцент5 9" xfId="871" xr:uid="{00000000-0005-0000-0000-00005D030000}"/>
    <cellStyle name="40% - Акцент5 9 2" xfId="872" xr:uid="{00000000-0005-0000-0000-00005E030000}"/>
    <cellStyle name="40% - Акцент5 9 3" xfId="873" xr:uid="{00000000-0005-0000-0000-00005F030000}"/>
    <cellStyle name="40% - Акцент5 9_46EE.2011(v1.0)" xfId="874" xr:uid="{00000000-0005-0000-0000-000060030000}"/>
    <cellStyle name="40% - Акцент6 10" xfId="875" xr:uid="{00000000-0005-0000-0000-000061030000}"/>
    <cellStyle name="40% - Акцент6 2" xfId="876" xr:uid="{00000000-0005-0000-0000-000062030000}"/>
    <cellStyle name="40% - Акцент6 2 2" xfId="877" xr:uid="{00000000-0005-0000-0000-000063030000}"/>
    <cellStyle name="40% - Акцент6 2 3" xfId="878" xr:uid="{00000000-0005-0000-0000-000064030000}"/>
    <cellStyle name="40% - Акцент6 2_46EE.2011(v1.0)" xfId="879" xr:uid="{00000000-0005-0000-0000-000065030000}"/>
    <cellStyle name="40% - Акцент6 3" xfId="880" xr:uid="{00000000-0005-0000-0000-000066030000}"/>
    <cellStyle name="40% - Акцент6 3 2" xfId="881" xr:uid="{00000000-0005-0000-0000-000067030000}"/>
    <cellStyle name="40% - Акцент6 3 3" xfId="882" xr:uid="{00000000-0005-0000-0000-000068030000}"/>
    <cellStyle name="40% - Акцент6 3_46EE.2011(v1.0)" xfId="883" xr:uid="{00000000-0005-0000-0000-000069030000}"/>
    <cellStyle name="40% - Акцент6 4" xfId="884" xr:uid="{00000000-0005-0000-0000-00006A030000}"/>
    <cellStyle name="40% - Акцент6 4 2" xfId="885" xr:uid="{00000000-0005-0000-0000-00006B030000}"/>
    <cellStyle name="40% - Акцент6 4 3" xfId="886" xr:uid="{00000000-0005-0000-0000-00006C030000}"/>
    <cellStyle name="40% - Акцент6 4_46EE.2011(v1.0)" xfId="887" xr:uid="{00000000-0005-0000-0000-00006D030000}"/>
    <cellStyle name="40% - Акцент6 5" xfId="888" xr:uid="{00000000-0005-0000-0000-00006E030000}"/>
    <cellStyle name="40% - Акцент6 5 2" xfId="889" xr:uid="{00000000-0005-0000-0000-00006F030000}"/>
    <cellStyle name="40% - Акцент6 5 3" xfId="890" xr:uid="{00000000-0005-0000-0000-000070030000}"/>
    <cellStyle name="40% - Акцент6 5_46EE.2011(v1.0)" xfId="891" xr:uid="{00000000-0005-0000-0000-000071030000}"/>
    <cellStyle name="40% - Акцент6 6" xfId="892" xr:uid="{00000000-0005-0000-0000-000072030000}"/>
    <cellStyle name="40% - Акцент6 6 2" xfId="893" xr:uid="{00000000-0005-0000-0000-000073030000}"/>
    <cellStyle name="40% - Акцент6 6 3" xfId="894" xr:uid="{00000000-0005-0000-0000-000074030000}"/>
    <cellStyle name="40% - Акцент6 6_46EE.2011(v1.0)" xfId="895" xr:uid="{00000000-0005-0000-0000-000075030000}"/>
    <cellStyle name="40% - Акцент6 7" xfId="896" xr:uid="{00000000-0005-0000-0000-000076030000}"/>
    <cellStyle name="40% - Акцент6 7 2" xfId="897" xr:uid="{00000000-0005-0000-0000-000077030000}"/>
    <cellStyle name="40% - Акцент6 7 3" xfId="898" xr:uid="{00000000-0005-0000-0000-000078030000}"/>
    <cellStyle name="40% - Акцент6 7_46EE.2011(v1.0)" xfId="899" xr:uid="{00000000-0005-0000-0000-000079030000}"/>
    <cellStyle name="40% - Акцент6 8" xfId="900" xr:uid="{00000000-0005-0000-0000-00007A030000}"/>
    <cellStyle name="40% - Акцент6 8 2" xfId="901" xr:uid="{00000000-0005-0000-0000-00007B030000}"/>
    <cellStyle name="40% - Акцент6 8 3" xfId="902" xr:uid="{00000000-0005-0000-0000-00007C030000}"/>
    <cellStyle name="40% - Акцент6 8_46EE.2011(v1.0)" xfId="903" xr:uid="{00000000-0005-0000-0000-00007D030000}"/>
    <cellStyle name="40% - Акцент6 9" xfId="904" xr:uid="{00000000-0005-0000-0000-00007E030000}"/>
    <cellStyle name="40% - Акцент6 9 2" xfId="905" xr:uid="{00000000-0005-0000-0000-00007F030000}"/>
    <cellStyle name="40% - Акцент6 9 3" xfId="906" xr:uid="{00000000-0005-0000-0000-000080030000}"/>
    <cellStyle name="40% - Акцент6 9_46EE.2011(v1.0)" xfId="907" xr:uid="{00000000-0005-0000-0000-000081030000}"/>
    <cellStyle name="60% - Accent1" xfId="908" xr:uid="{00000000-0005-0000-0000-000082030000}"/>
    <cellStyle name="60% - Accent2" xfId="909" xr:uid="{00000000-0005-0000-0000-000083030000}"/>
    <cellStyle name="60% - Accent3" xfId="910" xr:uid="{00000000-0005-0000-0000-000084030000}"/>
    <cellStyle name="60% - Accent4" xfId="911" xr:uid="{00000000-0005-0000-0000-000085030000}"/>
    <cellStyle name="60% - Accent5" xfId="912" xr:uid="{00000000-0005-0000-0000-000086030000}"/>
    <cellStyle name="60% - Accent6" xfId="913" xr:uid="{00000000-0005-0000-0000-000087030000}"/>
    <cellStyle name="60% - Акцент1 2" xfId="914" xr:uid="{00000000-0005-0000-0000-000088030000}"/>
    <cellStyle name="60% - Акцент1 2 2" xfId="915" xr:uid="{00000000-0005-0000-0000-000089030000}"/>
    <cellStyle name="60% - Акцент1 3" xfId="916" xr:uid="{00000000-0005-0000-0000-00008A030000}"/>
    <cellStyle name="60% - Акцент1 3 2" xfId="917" xr:uid="{00000000-0005-0000-0000-00008B030000}"/>
    <cellStyle name="60% - Акцент1 4" xfId="918" xr:uid="{00000000-0005-0000-0000-00008C030000}"/>
    <cellStyle name="60% - Акцент1 4 2" xfId="919" xr:uid="{00000000-0005-0000-0000-00008D030000}"/>
    <cellStyle name="60% - Акцент1 5" xfId="920" xr:uid="{00000000-0005-0000-0000-00008E030000}"/>
    <cellStyle name="60% - Акцент1 5 2" xfId="921" xr:uid="{00000000-0005-0000-0000-00008F030000}"/>
    <cellStyle name="60% - Акцент1 6" xfId="922" xr:uid="{00000000-0005-0000-0000-000090030000}"/>
    <cellStyle name="60% - Акцент1 6 2" xfId="923" xr:uid="{00000000-0005-0000-0000-000091030000}"/>
    <cellStyle name="60% - Акцент1 7" xfId="924" xr:uid="{00000000-0005-0000-0000-000092030000}"/>
    <cellStyle name="60% - Акцент1 7 2" xfId="925" xr:uid="{00000000-0005-0000-0000-000093030000}"/>
    <cellStyle name="60% - Акцент1 8" xfId="926" xr:uid="{00000000-0005-0000-0000-000094030000}"/>
    <cellStyle name="60% - Акцент1 8 2" xfId="927" xr:uid="{00000000-0005-0000-0000-000095030000}"/>
    <cellStyle name="60% - Акцент1 9" xfId="928" xr:uid="{00000000-0005-0000-0000-000096030000}"/>
    <cellStyle name="60% - Акцент1 9 2" xfId="929" xr:uid="{00000000-0005-0000-0000-000097030000}"/>
    <cellStyle name="60% - Акцент2 2" xfId="930" xr:uid="{00000000-0005-0000-0000-000098030000}"/>
    <cellStyle name="60% - Акцент2 2 2" xfId="931" xr:uid="{00000000-0005-0000-0000-000099030000}"/>
    <cellStyle name="60% - Акцент2 3" xfId="932" xr:uid="{00000000-0005-0000-0000-00009A030000}"/>
    <cellStyle name="60% - Акцент2 3 2" xfId="933" xr:uid="{00000000-0005-0000-0000-00009B030000}"/>
    <cellStyle name="60% - Акцент2 4" xfId="934" xr:uid="{00000000-0005-0000-0000-00009C030000}"/>
    <cellStyle name="60% - Акцент2 4 2" xfId="935" xr:uid="{00000000-0005-0000-0000-00009D030000}"/>
    <cellStyle name="60% - Акцент2 5" xfId="936" xr:uid="{00000000-0005-0000-0000-00009E030000}"/>
    <cellStyle name="60% - Акцент2 5 2" xfId="937" xr:uid="{00000000-0005-0000-0000-00009F030000}"/>
    <cellStyle name="60% - Акцент2 6" xfId="938" xr:uid="{00000000-0005-0000-0000-0000A0030000}"/>
    <cellStyle name="60% - Акцент2 6 2" xfId="939" xr:uid="{00000000-0005-0000-0000-0000A1030000}"/>
    <cellStyle name="60% - Акцент2 7" xfId="940" xr:uid="{00000000-0005-0000-0000-0000A2030000}"/>
    <cellStyle name="60% - Акцент2 7 2" xfId="941" xr:uid="{00000000-0005-0000-0000-0000A3030000}"/>
    <cellStyle name="60% - Акцент2 8" xfId="942" xr:uid="{00000000-0005-0000-0000-0000A4030000}"/>
    <cellStyle name="60% - Акцент2 8 2" xfId="943" xr:uid="{00000000-0005-0000-0000-0000A5030000}"/>
    <cellStyle name="60% - Акцент2 9" xfId="944" xr:uid="{00000000-0005-0000-0000-0000A6030000}"/>
    <cellStyle name="60% - Акцент2 9 2" xfId="945" xr:uid="{00000000-0005-0000-0000-0000A7030000}"/>
    <cellStyle name="60% - Акцент3 2" xfId="946" xr:uid="{00000000-0005-0000-0000-0000A8030000}"/>
    <cellStyle name="60% - Акцент3 2 2" xfId="947" xr:uid="{00000000-0005-0000-0000-0000A9030000}"/>
    <cellStyle name="60% - Акцент3 3" xfId="948" xr:uid="{00000000-0005-0000-0000-0000AA030000}"/>
    <cellStyle name="60% - Акцент3 3 2" xfId="949" xr:uid="{00000000-0005-0000-0000-0000AB030000}"/>
    <cellStyle name="60% - Акцент3 4" xfId="950" xr:uid="{00000000-0005-0000-0000-0000AC030000}"/>
    <cellStyle name="60% - Акцент3 4 2" xfId="951" xr:uid="{00000000-0005-0000-0000-0000AD030000}"/>
    <cellStyle name="60% - Акцент3 5" xfId="952" xr:uid="{00000000-0005-0000-0000-0000AE030000}"/>
    <cellStyle name="60% - Акцент3 5 2" xfId="953" xr:uid="{00000000-0005-0000-0000-0000AF030000}"/>
    <cellStyle name="60% - Акцент3 6" xfId="954" xr:uid="{00000000-0005-0000-0000-0000B0030000}"/>
    <cellStyle name="60% - Акцент3 6 2" xfId="955" xr:uid="{00000000-0005-0000-0000-0000B1030000}"/>
    <cellStyle name="60% - Акцент3 7" xfId="956" xr:uid="{00000000-0005-0000-0000-0000B2030000}"/>
    <cellStyle name="60% - Акцент3 7 2" xfId="957" xr:uid="{00000000-0005-0000-0000-0000B3030000}"/>
    <cellStyle name="60% - Акцент3 8" xfId="958" xr:uid="{00000000-0005-0000-0000-0000B4030000}"/>
    <cellStyle name="60% - Акцент3 8 2" xfId="959" xr:uid="{00000000-0005-0000-0000-0000B5030000}"/>
    <cellStyle name="60% - Акцент3 9" xfId="960" xr:uid="{00000000-0005-0000-0000-0000B6030000}"/>
    <cellStyle name="60% - Акцент3 9 2" xfId="961" xr:uid="{00000000-0005-0000-0000-0000B7030000}"/>
    <cellStyle name="60% - Акцент4 2" xfId="962" xr:uid="{00000000-0005-0000-0000-0000B8030000}"/>
    <cellStyle name="60% - Акцент4 2 2" xfId="963" xr:uid="{00000000-0005-0000-0000-0000B9030000}"/>
    <cellStyle name="60% - Акцент4 3" xfId="964" xr:uid="{00000000-0005-0000-0000-0000BA030000}"/>
    <cellStyle name="60% - Акцент4 3 2" xfId="965" xr:uid="{00000000-0005-0000-0000-0000BB030000}"/>
    <cellStyle name="60% - Акцент4 4" xfId="966" xr:uid="{00000000-0005-0000-0000-0000BC030000}"/>
    <cellStyle name="60% - Акцент4 4 2" xfId="967" xr:uid="{00000000-0005-0000-0000-0000BD030000}"/>
    <cellStyle name="60% - Акцент4 5" xfId="968" xr:uid="{00000000-0005-0000-0000-0000BE030000}"/>
    <cellStyle name="60% - Акцент4 5 2" xfId="969" xr:uid="{00000000-0005-0000-0000-0000BF030000}"/>
    <cellStyle name="60% - Акцент4 6" xfId="970" xr:uid="{00000000-0005-0000-0000-0000C0030000}"/>
    <cellStyle name="60% - Акцент4 6 2" xfId="971" xr:uid="{00000000-0005-0000-0000-0000C1030000}"/>
    <cellStyle name="60% - Акцент4 7" xfId="972" xr:uid="{00000000-0005-0000-0000-0000C2030000}"/>
    <cellStyle name="60% - Акцент4 7 2" xfId="973" xr:uid="{00000000-0005-0000-0000-0000C3030000}"/>
    <cellStyle name="60% - Акцент4 8" xfId="974" xr:uid="{00000000-0005-0000-0000-0000C4030000}"/>
    <cellStyle name="60% - Акцент4 8 2" xfId="975" xr:uid="{00000000-0005-0000-0000-0000C5030000}"/>
    <cellStyle name="60% - Акцент4 9" xfId="976" xr:uid="{00000000-0005-0000-0000-0000C6030000}"/>
    <cellStyle name="60% - Акцент4 9 2" xfId="977" xr:uid="{00000000-0005-0000-0000-0000C7030000}"/>
    <cellStyle name="60% - Акцент5 2" xfId="978" xr:uid="{00000000-0005-0000-0000-0000C8030000}"/>
    <cellStyle name="60% - Акцент5 2 2" xfId="979" xr:uid="{00000000-0005-0000-0000-0000C9030000}"/>
    <cellStyle name="60% - Акцент5 3" xfId="980" xr:uid="{00000000-0005-0000-0000-0000CA030000}"/>
    <cellStyle name="60% - Акцент5 3 2" xfId="981" xr:uid="{00000000-0005-0000-0000-0000CB030000}"/>
    <cellStyle name="60% - Акцент5 4" xfId="982" xr:uid="{00000000-0005-0000-0000-0000CC030000}"/>
    <cellStyle name="60% - Акцент5 4 2" xfId="983" xr:uid="{00000000-0005-0000-0000-0000CD030000}"/>
    <cellStyle name="60% - Акцент5 5" xfId="984" xr:uid="{00000000-0005-0000-0000-0000CE030000}"/>
    <cellStyle name="60% - Акцент5 5 2" xfId="985" xr:uid="{00000000-0005-0000-0000-0000CF030000}"/>
    <cellStyle name="60% - Акцент5 6" xfId="986" xr:uid="{00000000-0005-0000-0000-0000D0030000}"/>
    <cellStyle name="60% - Акцент5 6 2" xfId="987" xr:uid="{00000000-0005-0000-0000-0000D1030000}"/>
    <cellStyle name="60% - Акцент5 7" xfId="988" xr:uid="{00000000-0005-0000-0000-0000D2030000}"/>
    <cellStyle name="60% - Акцент5 7 2" xfId="989" xr:uid="{00000000-0005-0000-0000-0000D3030000}"/>
    <cellStyle name="60% - Акцент5 8" xfId="990" xr:uid="{00000000-0005-0000-0000-0000D4030000}"/>
    <cellStyle name="60% - Акцент5 8 2" xfId="991" xr:uid="{00000000-0005-0000-0000-0000D5030000}"/>
    <cellStyle name="60% - Акцент5 9" xfId="992" xr:uid="{00000000-0005-0000-0000-0000D6030000}"/>
    <cellStyle name="60% - Акцент5 9 2" xfId="993" xr:uid="{00000000-0005-0000-0000-0000D7030000}"/>
    <cellStyle name="60% - Акцент6 2" xfId="994" xr:uid="{00000000-0005-0000-0000-0000D8030000}"/>
    <cellStyle name="60% - Акцент6 2 2" xfId="995" xr:uid="{00000000-0005-0000-0000-0000D9030000}"/>
    <cellStyle name="60% - Акцент6 3" xfId="996" xr:uid="{00000000-0005-0000-0000-0000DA030000}"/>
    <cellStyle name="60% - Акцент6 3 2" xfId="997" xr:uid="{00000000-0005-0000-0000-0000DB030000}"/>
    <cellStyle name="60% - Акцент6 4" xfId="998" xr:uid="{00000000-0005-0000-0000-0000DC030000}"/>
    <cellStyle name="60% - Акцент6 4 2" xfId="999" xr:uid="{00000000-0005-0000-0000-0000DD030000}"/>
    <cellStyle name="60% - Акцент6 5" xfId="1000" xr:uid="{00000000-0005-0000-0000-0000DE030000}"/>
    <cellStyle name="60% - Акцент6 5 2" xfId="1001" xr:uid="{00000000-0005-0000-0000-0000DF030000}"/>
    <cellStyle name="60% - Акцент6 6" xfId="1002" xr:uid="{00000000-0005-0000-0000-0000E0030000}"/>
    <cellStyle name="60% - Акцент6 6 2" xfId="1003" xr:uid="{00000000-0005-0000-0000-0000E1030000}"/>
    <cellStyle name="60% - Акцент6 7" xfId="1004" xr:uid="{00000000-0005-0000-0000-0000E2030000}"/>
    <cellStyle name="60% - Акцент6 7 2" xfId="1005" xr:uid="{00000000-0005-0000-0000-0000E3030000}"/>
    <cellStyle name="60% - Акцент6 8" xfId="1006" xr:uid="{00000000-0005-0000-0000-0000E4030000}"/>
    <cellStyle name="60% - Акцент6 8 2" xfId="1007" xr:uid="{00000000-0005-0000-0000-0000E5030000}"/>
    <cellStyle name="60% - Акцент6 9" xfId="1008" xr:uid="{00000000-0005-0000-0000-0000E6030000}"/>
    <cellStyle name="60% - Акцент6 9 2" xfId="1009" xr:uid="{00000000-0005-0000-0000-0000E7030000}"/>
    <cellStyle name="Accent1" xfId="1010" xr:uid="{00000000-0005-0000-0000-0000E8030000}"/>
    <cellStyle name="Accent2" xfId="1011" xr:uid="{00000000-0005-0000-0000-0000E9030000}"/>
    <cellStyle name="Accent3" xfId="1012" xr:uid="{00000000-0005-0000-0000-0000EA030000}"/>
    <cellStyle name="Accent4" xfId="1013" xr:uid="{00000000-0005-0000-0000-0000EB030000}"/>
    <cellStyle name="Accent5" xfId="1014" xr:uid="{00000000-0005-0000-0000-0000EC030000}"/>
    <cellStyle name="Accent6" xfId="1015" xr:uid="{00000000-0005-0000-0000-0000ED030000}"/>
    <cellStyle name="Ăčďĺđńńűëęŕ" xfId="1016" xr:uid="{00000000-0005-0000-0000-0000EE030000}"/>
    <cellStyle name="AFE" xfId="1017" xr:uid="{00000000-0005-0000-0000-0000EF030000}"/>
    <cellStyle name="Áĺççŕůčňíűé" xfId="1018" xr:uid="{00000000-0005-0000-0000-0000F0030000}"/>
    <cellStyle name="Äĺíĺćíűé [0]_(ňŕá 3č)" xfId="1019" xr:uid="{00000000-0005-0000-0000-0000F1030000}"/>
    <cellStyle name="Äĺíĺćíűé_(ňŕá 3č)" xfId="1020" xr:uid="{00000000-0005-0000-0000-0000F2030000}"/>
    <cellStyle name="Bad" xfId="1021" xr:uid="{00000000-0005-0000-0000-0000F3030000}"/>
    <cellStyle name="Blue" xfId="1022" xr:uid="{00000000-0005-0000-0000-0000F4030000}"/>
    <cellStyle name="Body_$Dollars" xfId="1023" xr:uid="{00000000-0005-0000-0000-0000F5030000}"/>
    <cellStyle name="Calculation" xfId="1024" xr:uid="{00000000-0005-0000-0000-0000F6030000}"/>
    <cellStyle name="Cells 2" xfId="1025" xr:uid="{00000000-0005-0000-0000-0000F7030000}"/>
    <cellStyle name="Check Cell" xfId="1026" xr:uid="{00000000-0005-0000-0000-0000F8030000}"/>
    <cellStyle name="Chek" xfId="1027" xr:uid="{00000000-0005-0000-0000-0000F9030000}"/>
    <cellStyle name="Comma [0]_Adjusted FS 1299" xfId="1028" xr:uid="{00000000-0005-0000-0000-0000FA030000}"/>
    <cellStyle name="Comma 0" xfId="1029" xr:uid="{00000000-0005-0000-0000-0000FB030000}"/>
    <cellStyle name="Comma 0*" xfId="1030" xr:uid="{00000000-0005-0000-0000-0000FC030000}"/>
    <cellStyle name="Comma 2" xfId="1031" xr:uid="{00000000-0005-0000-0000-0000FD030000}"/>
    <cellStyle name="Comma 3*" xfId="1032" xr:uid="{00000000-0005-0000-0000-0000FE030000}"/>
    <cellStyle name="Comma_Adjusted FS 1299" xfId="1033" xr:uid="{00000000-0005-0000-0000-0000FF030000}"/>
    <cellStyle name="Comma0" xfId="1034" xr:uid="{00000000-0005-0000-0000-000000040000}"/>
    <cellStyle name="Çŕůčňíűé" xfId="1035" xr:uid="{00000000-0005-0000-0000-000001040000}"/>
    <cellStyle name="Currency [0]" xfId="1036" xr:uid="{00000000-0005-0000-0000-000002040000}"/>
    <cellStyle name="Currency [0] 2" xfId="1037" xr:uid="{00000000-0005-0000-0000-000003040000}"/>
    <cellStyle name="Currency [0] 2 2" xfId="1038" xr:uid="{00000000-0005-0000-0000-000004040000}"/>
    <cellStyle name="Currency [0] 2 3" xfId="1039" xr:uid="{00000000-0005-0000-0000-000005040000}"/>
    <cellStyle name="Currency [0] 2 4" xfId="1040" xr:uid="{00000000-0005-0000-0000-000006040000}"/>
    <cellStyle name="Currency [0] 2 5" xfId="1041" xr:uid="{00000000-0005-0000-0000-000007040000}"/>
    <cellStyle name="Currency [0] 2 6" xfId="1042" xr:uid="{00000000-0005-0000-0000-000008040000}"/>
    <cellStyle name="Currency [0] 2 7" xfId="1043" xr:uid="{00000000-0005-0000-0000-000009040000}"/>
    <cellStyle name="Currency [0] 2 8" xfId="1044" xr:uid="{00000000-0005-0000-0000-00000A040000}"/>
    <cellStyle name="Currency [0] 2 9" xfId="1045" xr:uid="{00000000-0005-0000-0000-00000B040000}"/>
    <cellStyle name="Currency [0] 3" xfId="1046" xr:uid="{00000000-0005-0000-0000-00000C040000}"/>
    <cellStyle name="Currency [0] 3 2" xfId="1047" xr:uid="{00000000-0005-0000-0000-00000D040000}"/>
    <cellStyle name="Currency [0] 3 3" xfId="1048" xr:uid="{00000000-0005-0000-0000-00000E040000}"/>
    <cellStyle name="Currency [0] 3 4" xfId="1049" xr:uid="{00000000-0005-0000-0000-00000F040000}"/>
    <cellStyle name="Currency [0] 3 5" xfId="1050" xr:uid="{00000000-0005-0000-0000-000010040000}"/>
    <cellStyle name="Currency [0] 3 6" xfId="1051" xr:uid="{00000000-0005-0000-0000-000011040000}"/>
    <cellStyle name="Currency [0] 3 7" xfId="1052" xr:uid="{00000000-0005-0000-0000-000012040000}"/>
    <cellStyle name="Currency [0] 3 8" xfId="1053" xr:uid="{00000000-0005-0000-0000-000013040000}"/>
    <cellStyle name="Currency [0] 3 9" xfId="1054" xr:uid="{00000000-0005-0000-0000-000014040000}"/>
    <cellStyle name="Currency [0] 4" xfId="1055" xr:uid="{00000000-0005-0000-0000-000015040000}"/>
    <cellStyle name="Currency [0] 4 2" xfId="1056" xr:uid="{00000000-0005-0000-0000-000016040000}"/>
    <cellStyle name="Currency [0] 4 3" xfId="1057" xr:uid="{00000000-0005-0000-0000-000017040000}"/>
    <cellStyle name="Currency [0] 4 4" xfId="1058" xr:uid="{00000000-0005-0000-0000-000018040000}"/>
    <cellStyle name="Currency [0] 4 5" xfId="1059" xr:uid="{00000000-0005-0000-0000-000019040000}"/>
    <cellStyle name="Currency [0] 4 6" xfId="1060" xr:uid="{00000000-0005-0000-0000-00001A040000}"/>
    <cellStyle name="Currency [0] 4 7" xfId="1061" xr:uid="{00000000-0005-0000-0000-00001B040000}"/>
    <cellStyle name="Currency [0] 4 8" xfId="1062" xr:uid="{00000000-0005-0000-0000-00001C040000}"/>
    <cellStyle name="Currency [0] 4 9" xfId="1063" xr:uid="{00000000-0005-0000-0000-00001D040000}"/>
    <cellStyle name="Currency [0] 5" xfId="1064" xr:uid="{00000000-0005-0000-0000-00001E040000}"/>
    <cellStyle name="Currency [0] 5 2" xfId="1065" xr:uid="{00000000-0005-0000-0000-00001F040000}"/>
    <cellStyle name="Currency [0] 5 3" xfId="1066" xr:uid="{00000000-0005-0000-0000-000020040000}"/>
    <cellStyle name="Currency [0] 5 4" xfId="1067" xr:uid="{00000000-0005-0000-0000-000021040000}"/>
    <cellStyle name="Currency [0] 5 5" xfId="1068" xr:uid="{00000000-0005-0000-0000-000022040000}"/>
    <cellStyle name="Currency [0] 5 6" xfId="1069" xr:uid="{00000000-0005-0000-0000-000023040000}"/>
    <cellStyle name="Currency [0] 5 7" xfId="1070" xr:uid="{00000000-0005-0000-0000-000024040000}"/>
    <cellStyle name="Currency [0] 5 8" xfId="1071" xr:uid="{00000000-0005-0000-0000-000025040000}"/>
    <cellStyle name="Currency [0] 5 9" xfId="1072" xr:uid="{00000000-0005-0000-0000-000026040000}"/>
    <cellStyle name="Currency [0] 6" xfId="1073" xr:uid="{00000000-0005-0000-0000-000027040000}"/>
    <cellStyle name="Currency [0] 6 2" xfId="1074" xr:uid="{00000000-0005-0000-0000-000028040000}"/>
    <cellStyle name="Currency [0] 6 3" xfId="1075" xr:uid="{00000000-0005-0000-0000-000029040000}"/>
    <cellStyle name="Currency [0] 7" xfId="1076" xr:uid="{00000000-0005-0000-0000-00002A040000}"/>
    <cellStyle name="Currency [0] 7 2" xfId="1077" xr:uid="{00000000-0005-0000-0000-00002B040000}"/>
    <cellStyle name="Currency [0] 7 3" xfId="1078" xr:uid="{00000000-0005-0000-0000-00002C040000}"/>
    <cellStyle name="Currency [0] 8" xfId="1079" xr:uid="{00000000-0005-0000-0000-00002D040000}"/>
    <cellStyle name="Currency [0] 8 2" xfId="1080" xr:uid="{00000000-0005-0000-0000-00002E040000}"/>
    <cellStyle name="Currency [0] 8 3" xfId="1081" xr:uid="{00000000-0005-0000-0000-00002F040000}"/>
    <cellStyle name="Currency 0" xfId="1082" xr:uid="{00000000-0005-0000-0000-000030040000}"/>
    <cellStyle name="Currency 2" xfId="1083" xr:uid="{00000000-0005-0000-0000-000031040000}"/>
    <cellStyle name="Currency_06_9m" xfId="1084" xr:uid="{00000000-0005-0000-0000-000032040000}"/>
    <cellStyle name="Currency0" xfId="1085" xr:uid="{00000000-0005-0000-0000-000033040000}"/>
    <cellStyle name="currency1" xfId="2081" xr:uid="{00000000-0005-0000-0000-000034040000}"/>
    <cellStyle name="Currency2" xfId="1086" xr:uid="{00000000-0005-0000-0000-000035040000}"/>
    <cellStyle name="currency3" xfId="2082" xr:uid="{00000000-0005-0000-0000-000036040000}"/>
    <cellStyle name="currency4" xfId="2083" xr:uid="{00000000-0005-0000-0000-000037040000}"/>
    <cellStyle name="Date" xfId="1087" xr:uid="{00000000-0005-0000-0000-000038040000}"/>
    <cellStyle name="Date Aligned" xfId="1088" xr:uid="{00000000-0005-0000-0000-000039040000}"/>
    <cellStyle name="Dates" xfId="1089" xr:uid="{00000000-0005-0000-0000-00003A040000}"/>
    <cellStyle name="Dezimal [0]_NEGS" xfId="1090" xr:uid="{00000000-0005-0000-0000-00003B040000}"/>
    <cellStyle name="Dezimal_NEGS" xfId="1091" xr:uid="{00000000-0005-0000-0000-00003C040000}"/>
    <cellStyle name="Dotted Line" xfId="1092" xr:uid="{00000000-0005-0000-0000-00003D040000}"/>
    <cellStyle name="E&amp;Y House" xfId="1093" xr:uid="{00000000-0005-0000-0000-00003E040000}"/>
    <cellStyle name="E-mail" xfId="1094" xr:uid="{00000000-0005-0000-0000-00003F040000}"/>
    <cellStyle name="E-mail 2" xfId="1095" xr:uid="{00000000-0005-0000-0000-000040040000}"/>
    <cellStyle name="E-mail_46EP.2012(v0.1)" xfId="1096" xr:uid="{00000000-0005-0000-0000-000041040000}"/>
    <cellStyle name="Euro" xfId="1097" xr:uid="{00000000-0005-0000-0000-000042040000}"/>
    <cellStyle name="ew" xfId="1098" xr:uid="{00000000-0005-0000-0000-000043040000}"/>
    <cellStyle name="Excel Built-in Normal" xfId="1099" xr:uid="{00000000-0005-0000-0000-000044040000}"/>
    <cellStyle name="Explanatory Text" xfId="1100" xr:uid="{00000000-0005-0000-0000-000045040000}"/>
    <cellStyle name="F2" xfId="1101" xr:uid="{00000000-0005-0000-0000-000046040000}"/>
    <cellStyle name="F3" xfId="1102" xr:uid="{00000000-0005-0000-0000-000047040000}"/>
    <cellStyle name="F4" xfId="1103" xr:uid="{00000000-0005-0000-0000-000048040000}"/>
    <cellStyle name="F5" xfId="1104" xr:uid="{00000000-0005-0000-0000-000049040000}"/>
    <cellStyle name="F6" xfId="1105" xr:uid="{00000000-0005-0000-0000-00004A040000}"/>
    <cellStyle name="F7" xfId="1106" xr:uid="{00000000-0005-0000-0000-00004B040000}"/>
    <cellStyle name="F8" xfId="1107" xr:uid="{00000000-0005-0000-0000-00004C040000}"/>
    <cellStyle name="Fixed" xfId="1108" xr:uid="{00000000-0005-0000-0000-00004D040000}"/>
    <cellStyle name="fo]_x000d__x000a_UserName=Murat Zelef_x000d__x000a_UserCompany=Bumerang_x000d__x000a__x000d__x000a_[File Paths]_x000d__x000a_WorkingDirectory=C:\EQUIS\DLWIN_x000d__x000a_DownLoader=C" xfId="1109" xr:uid="{00000000-0005-0000-0000-00004E040000}"/>
    <cellStyle name="Followed Hyperlink" xfId="1110" xr:uid="{00000000-0005-0000-0000-00004F040000}"/>
    <cellStyle name="Footnote" xfId="1111" xr:uid="{00000000-0005-0000-0000-000050040000}"/>
    <cellStyle name="Good" xfId="1112" xr:uid="{00000000-0005-0000-0000-000051040000}"/>
    <cellStyle name="hard no" xfId="1113" xr:uid="{00000000-0005-0000-0000-000052040000}"/>
    <cellStyle name="Hard Percent" xfId="1114" xr:uid="{00000000-0005-0000-0000-000053040000}"/>
    <cellStyle name="hardno" xfId="1115" xr:uid="{00000000-0005-0000-0000-000054040000}"/>
    <cellStyle name="Header" xfId="1116" xr:uid="{00000000-0005-0000-0000-000055040000}"/>
    <cellStyle name="Header 3" xfId="1117" xr:uid="{00000000-0005-0000-0000-000056040000}"/>
    <cellStyle name="Heading" xfId="1118" xr:uid="{00000000-0005-0000-0000-000057040000}"/>
    <cellStyle name="Heading 1" xfId="1119" xr:uid="{00000000-0005-0000-0000-000058040000}"/>
    <cellStyle name="Heading 2" xfId="1120" xr:uid="{00000000-0005-0000-0000-000059040000}"/>
    <cellStyle name="Heading 3" xfId="1121" xr:uid="{00000000-0005-0000-0000-00005A040000}"/>
    <cellStyle name="Heading 4" xfId="1122" xr:uid="{00000000-0005-0000-0000-00005B040000}"/>
    <cellStyle name="Heading_GP.ITOG.4.78(v1.0) - для разделения" xfId="1123" xr:uid="{00000000-0005-0000-0000-00005C040000}"/>
    <cellStyle name="Heading2" xfId="1124" xr:uid="{00000000-0005-0000-0000-00005D040000}"/>
    <cellStyle name="Heading2 2" xfId="1125" xr:uid="{00000000-0005-0000-0000-00005E040000}"/>
    <cellStyle name="Heading2_46EP.2012(v0.1)" xfId="1126" xr:uid="{00000000-0005-0000-0000-00005F040000}"/>
    <cellStyle name="Hyperlink" xfId="1127" xr:uid="{00000000-0005-0000-0000-000060040000}"/>
    <cellStyle name="Îáű÷íűé__FES" xfId="1128" xr:uid="{00000000-0005-0000-0000-000061040000}"/>
    <cellStyle name="Îáû÷íûé_cogs" xfId="1129" xr:uid="{00000000-0005-0000-0000-000062040000}"/>
    <cellStyle name="Îňęđűâŕâřŕ˙ń˙ ăčďĺđńńűëęŕ" xfId="1130" xr:uid="{00000000-0005-0000-0000-000063040000}"/>
    <cellStyle name="Info" xfId="1131" xr:uid="{00000000-0005-0000-0000-000064040000}"/>
    <cellStyle name="Input" xfId="1132" xr:uid="{00000000-0005-0000-0000-000065040000}"/>
    <cellStyle name="InputCurrency" xfId="1133" xr:uid="{00000000-0005-0000-0000-000066040000}"/>
    <cellStyle name="InputCurrency2" xfId="1134" xr:uid="{00000000-0005-0000-0000-000067040000}"/>
    <cellStyle name="InputMultiple1" xfId="1135" xr:uid="{00000000-0005-0000-0000-000068040000}"/>
    <cellStyle name="InputPercent1" xfId="1136" xr:uid="{00000000-0005-0000-0000-000069040000}"/>
    <cellStyle name="Inputs" xfId="1137" xr:uid="{00000000-0005-0000-0000-00006A040000}"/>
    <cellStyle name="Inputs (const)" xfId="1138" xr:uid="{00000000-0005-0000-0000-00006B040000}"/>
    <cellStyle name="Inputs (const) 2" xfId="1139" xr:uid="{00000000-0005-0000-0000-00006C040000}"/>
    <cellStyle name="Inputs (const)_46EP.2012(v0.1)" xfId="1140" xr:uid="{00000000-0005-0000-0000-00006D040000}"/>
    <cellStyle name="Inputs 2" xfId="1141" xr:uid="{00000000-0005-0000-0000-00006E040000}"/>
    <cellStyle name="Inputs Co" xfId="1142" xr:uid="{00000000-0005-0000-0000-00006F040000}"/>
    <cellStyle name="Inputs_46EE.2011(v1.0)" xfId="1143" xr:uid="{00000000-0005-0000-0000-000070040000}"/>
    <cellStyle name="Linked Cell" xfId="1144" xr:uid="{00000000-0005-0000-0000-000071040000}"/>
    <cellStyle name="Millares [0]_RESULTS" xfId="1145" xr:uid="{00000000-0005-0000-0000-000072040000}"/>
    <cellStyle name="Millares_RESULTS" xfId="1146" xr:uid="{00000000-0005-0000-0000-000073040000}"/>
    <cellStyle name="Milliers [0]_RESULTS" xfId="1147" xr:uid="{00000000-0005-0000-0000-000074040000}"/>
    <cellStyle name="Milliers_RESULTS" xfId="1148" xr:uid="{00000000-0005-0000-0000-000075040000}"/>
    <cellStyle name="mnb" xfId="1149" xr:uid="{00000000-0005-0000-0000-000076040000}"/>
    <cellStyle name="Moneda [0]_RESULTS" xfId="1150" xr:uid="{00000000-0005-0000-0000-000077040000}"/>
    <cellStyle name="Moneda_RESULTS" xfId="1151" xr:uid="{00000000-0005-0000-0000-000078040000}"/>
    <cellStyle name="Monétaire [0]_RESULTS" xfId="1152" xr:uid="{00000000-0005-0000-0000-000079040000}"/>
    <cellStyle name="Monétaire_RESULTS" xfId="1153" xr:uid="{00000000-0005-0000-0000-00007A040000}"/>
    <cellStyle name="Multiple" xfId="1154" xr:uid="{00000000-0005-0000-0000-00007B040000}"/>
    <cellStyle name="Multiple1" xfId="1155" xr:uid="{00000000-0005-0000-0000-00007C040000}"/>
    <cellStyle name="MultipleBelow" xfId="1156" xr:uid="{00000000-0005-0000-0000-00007D040000}"/>
    <cellStyle name="namber" xfId="1157" xr:uid="{00000000-0005-0000-0000-00007E040000}"/>
    <cellStyle name="Neutral" xfId="1158" xr:uid="{00000000-0005-0000-0000-00007F040000}"/>
    <cellStyle name="Norma11l" xfId="1159" xr:uid="{00000000-0005-0000-0000-000080040000}"/>
    <cellStyle name="normal" xfId="1160" xr:uid="{00000000-0005-0000-0000-000081040000}"/>
    <cellStyle name="Normal - Style1" xfId="1161" xr:uid="{00000000-0005-0000-0000-000082040000}"/>
    <cellStyle name="normal 10" xfId="1162" xr:uid="{00000000-0005-0000-0000-000083040000}"/>
    <cellStyle name="Normal 2" xfId="1163" xr:uid="{00000000-0005-0000-0000-000084040000}"/>
    <cellStyle name="Normal 2 2" xfId="1164" xr:uid="{00000000-0005-0000-0000-000085040000}"/>
    <cellStyle name="Normal 2 3" xfId="1165" xr:uid="{00000000-0005-0000-0000-000086040000}"/>
    <cellStyle name="normal 3" xfId="1166" xr:uid="{00000000-0005-0000-0000-000087040000}"/>
    <cellStyle name="normal 4" xfId="1167" xr:uid="{00000000-0005-0000-0000-000088040000}"/>
    <cellStyle name="normal 5" xfId="1168" xr:uid="{00000000-0005-0000-0000-000089040000}"/>
    <cellStyle name="normal 6" xfId="1169" xr:uid="{00000000-0005-0000-0000-00008A040000}"/>
    <cellStyle name="normal 7" xfId="1170" xr:uid="{00000000-0005-0000-0000-00008B040000}"/>
    <cellStyle name="normal 8" xfId="1171" xr:uid="{00000000-0005-0000-0000-00008C040000}"/>
    <cellStyle name="normal 9" xfId="1172" xr:uid="{00000000-0005-0000-0000-00008D040000}"/>
    <cellStyle name="Normal." xfId="1173" xr:uid="{00000000-0005-0000-0000-00008E040000}"/>
    <cellStyle name="Normal_06_9m" xfId="1174" xr:uid="{00000000-0005-0000-0000-00008F040000}"/>
    <cellStyle name="Normal1" xfId="1175" xr:uid="{00000000-0005-0000-0000-000090040000}"/>
    <cellStyle name="Normal2" xfId="1176" xr:uid="{00000000-0005-0000-0000-000091040000}"/>
    <cellStyle name="NormalGB" xfId="1177" xr:uid="{00000000-0005-0000-0000-000092040000}"/>
    <cellStyle name="Normalny_24. 02. 97." xfId="1178" xr:uid="{00000000-0005-0000-0000-000093040000}"/>
    <cellStyle name="normбlnм_laroux" xfId="1179" xr:uid="{00000000-0005-0000-0000-000094040000}"/>
    <cellStyle name="Note" xfId="1180" xr:uid="{00000000-0005-0000-0000-000095040000}"/>
    <cellStyle name="number" xfId="1181" xr:uid="{00000000-0005-0000-0000-000096040000}"/>
    <cellStyle name="Ôčíŕíńîâűé [0]_(ňŕá 3č)" xfId="1182" xr:uid="{00000000-0005-0000-0000-000097040000}"/>
    <cellStyle name="Ôčíŕíńîâűé_(ňŕá 3č)" xfId="1183" xr:uid="{00000000-0005-0000-0000-000098040000}"/>
    <cellStyle name="Option" xfId="1184" xr:uid="{00000000-0005-0000-0000-000099040000}"/>
    <cellStyle name="Òûñÿ÷è [0]_cogs" xfId="1185" xr:uid="{00000000-0005-0000-0000-00009A040000}"/>
    <cellStyle name="Òûñÿ÷è_cogs" xfId="1186" xr:uid="{00000000-0005-0000-0000-00009B040000}"/>
    <cellStyle name="Output" xfId="1187" xr:uid="{00000000-0005-0000-0000-00009C040000}"/>
    <cellStyle name="Page Number" xfId="1188" xr:uid="{00000000-0005-0000-0000-00009D040000}"/>
    <cellStyle name="pb_page_heading_LS" xfId="1189" xr:uid="{00000000-0005-0000-0000-00009E040000}"/>
    <cellStyle name="Percent_RS_Lianozovo-Samara_9m01" xfId="1190" xr:uid="{00000000-0005-0000-0000-00009F040000}"/>
    <cellStyle name="Percent1" xfId="1191" xr:uid="{00000000-0005-0000-0000-0000A0040000}"/>
    <cellStyle name="Piug" xfId="1192" xr:uid="{00000000-0005-0000-0000-0000A1040000}"/>
    <cellStyle name="Plug" xfId="1193" xr:uid="{00000000-0005-0000-0000-0000A2040000}"/>
    <cellStyle name="Price_Body" xfId="1194" xr:uid="{00000000-0005-0000-0000-0000A3040000}"/>
    <cellStyle name="prochrek" xfId="1195" xr:uid="{00000000-0005-0000-0000-0000A4040000}"/>
    <cellStyle name="Protected" xfId="1196" xr:uid="{00000000-0005-0000-0000-0000A5040000}"/>
    <cellStyle name="Salomon Logo" xfId="1197" xr:uid="{00000000-0005-0000-0000-0000A6040000}"/>
    <cellStyle name="SAPBEXaggData" xfId="1198" xr:uid="{00000000-0005-0000-0000-0000A7040000}"/>
    <cellStyle name="SAPBEXaggDataEmph" xfId="1199" xr:uid="{00000000-0005-0000-0000-0000A8040000}"/>
    <cellStyle name="SAPBEXaggItem" xfId="1200" xr:uid="{00000000-0005-0000-0000-0000A9040000}"/>
    <cellStyle name="SAPBEXaggItemX" xfId="1201" xr:uid="{00000000-0005-0000-0000-0000AA040000}"/>
    <cellStyle name="SAPBEXchaText" xfId="1202" xr:uid="{00000000-0005-0000-0000-0000AB040000}"/>
    <cellStyle name="SAPBEXexcBad7" xfId="1203" xr:uid="{00000000-0005-0000-0000-0000AC040000}"/>
    <cellStyle name="SAPBEXexcBad8" xfId="1204" xr:uid="{00000000-0005-0000-0000-0000AD040000}"/>
    <cellStyle name="SAPBEXexcBad9" xfId="1205" xr:uid="{00000000-0005-0000-0000-0000AE040000}"/>
    <cellStyle name="SAPBEXexcCritical4" xfId="1206" xr:uid="{00000000-0005-0000-0000-0000AF040000}"/>
    <cellStyle name="SAPBEXexcCritical5" xfId="1207" xr:uid="{00000000-0005-0000-0000-0000B0040000}"/>
    <cellStyle name="SAPBEXexcCritical6" xfId="1208" xr:uid="{00000000-0005-0000-0000-0000B1040000}"/>
    <cellStyle name="SAPBEXexcGood1" xfId="1209" xr:uid="{00000000-0005-0000-0000-0000B2040000}"/>
    <cellStyle name="SAPBEXexcGood2" xfId="1210" xr:uid="{00000000-0005-0000-0000-0000B3040000}"/>
    <cellStyle name="SAPBEXexcGood3" xfId="1211" xr:uid="{00000000-0005-0000-0000-0000B4040000}"/>
    <cellStyle name="SAPBEXfilterDrill" xfId="1212" xr:uid="{00000000-0005-0000-0000-0000B5040000}"/>
    <cellStyle name="SAPBEXfilterItem" xfId="1213" xr:uid="{00000000-0005-0000-0000-0000B6040000}"/>
    <cellStyle name="SAPBEXfilterText" xfId="1214" xr:uid="{00000000-0005-0000-0000-0000B7040000}"/>
    <cellStyle name="SAPBEXformats" xfId="1215" xr:uid="{00000000-0005-0000-0000-0000B8040000}"/>
    <cellStyle name="SAPBEXheaderItem" xfId="1216" xr:uid="{00000000-0005-0000-0000-0000B9040000}"/>
    <cellStyle name="SAPBEXheaderText" xfId="1217" xr:uid="{00000000-0005-0000-0000-0000BA040000}"/>
    <cellStyle name="SAPBEXHLevel0" xfId="1218" xr:uid="{00000000-0005-0000-0000-0000BB040000}"/>
    <cellStyle name="SAPBEXHLevel0X" xfId="1219" xr:uid="{00000000-0005-0000-0000-0000BC040000}"/>
    <cellStyle name="SAPBEXHLevel1" xfId="1220" xr:uid="{00000000-0005-0000-0000-0000BD040000}"/>
    <cellStyle name="SAPBEXHLevel1X" xfId="1221" xr:uid="{00000000-0005-0000-0000-0000BE040000}"/>
    <cellStyle name="SAPBEXHLevel2" xfId="1222" xr:uid="{00000000-0005-0000-0000-0000BF040000}"/>
    <cellStyle name="SAPBEXHLevel2X" xfId="1223" xr:uid="{00000000-0005-0000-0000-0000C0040000}"/>
    <cellStyle name="SAPBEXHLevel3" xfId="1224" xr:uid="{00000000-0005-0000-0000-0000C1040000}"/>
    <cellStyle name="SAPBEXHLevel3X" xfId="1225" xr:uid="{00000000-0005-0000-0000-0000C2040000}"/>
    <cellStyle name="SAPBEXinputData" xfId="1226" xr:uid="{00000000-0005-0000-0000-0000C3040000}"/>
    <cellStyle name="SAPBEXresData" xfId="1227" xr:uid="{00000000-0005-0000-0000-0000C4040000}"/>
    <cellStyle name="SAPBEXresDataEmph" xfId="1228" xr:uid="{00000000-0005-0000-0000-0000C5040000}"/>
    <cellStyle name="SAPBEXresItem" xfId="1229" xr:uid="{00000000-0005-0000-0000-0000C6040000}"/>
    <cellStyle name="SAPBEXresItemX" xfId="1230" xr:uid="{00000000-0005-0000-0000-0000C7040000}"/>
    <cellStyle name="SAPBEXstdData" xfId="1231" xr:uid="{00000000-0005-0000-0000-0000C8040000}"/>
    <cellStyle name="SAPBEXstdDataEmph" xfId="1232" xr:uid="{00000000-0005-0000-0000-0000C9040000}"/>
    <cellStyle name="SAPBEXstdItem" xfId="1233" xr:uid="{00000000-0005-0000-0000-0000CA040000}"/>
    <cellStyle name="SAPBEXstdItemX" xfId="1234" xr:uid="{00000000-0005-0000-0000-0000CB040000}"/>
    <cellStyle name="SAPBEXtitle" xfId="1235" xr:uid="{00000000-0005-0000-0000-0000CC040000}"/>
    <cellStyle name="SAPBEXundefined" xfId="1236" xr:uid="{00000000-0005-0000-0000-0000CD040000}"/>
    <cellStyle name="st1" xfId="1237" xr:uid="{00000000-0005-0000-0000-0000CE040000}"/>
    <cellStyle name="Standard_NEGS" xfId="1238" xr:uid="{00000000-0005-0000-0000-0000CF040000}"/>
    <cellStyle name="Style 1" xfId="1239" xr:uid="{00000000-0005-0000-0000-0000D0040000}"/>
    <cellStyle name="Table Head" xfId="1240" xr:uid="{00000000-0005-0000-0000-0000D1040000}"/>
    <cellStyle name="Table Head Aligned" xfId="1241" xr:uid="{00000000-0005-0000-0000-0000D2040000}"/>
    <cellStyle name="Table Head Blue" xfId="1242" xr:uid="{00000000-0005-0000-0000-0000D3040000}"/>
    <cellStyle name="Table Head Green" xfId="1243" xr:uid="{00000000-0005-0000-0000-0000D4040000}"/>
    <cellStyle name="Table Head_Val_Sum_Graph" xfId="1244" xr:uid="{00000000-0005-0000-0000-0000D5040000}"/>
    <cellStyle name="Table Heading" xfId="1245" xr:uid="{00000000-0005-0000-0000-0000D6040000}"/>
    <cellStyle name="Table Heading 2" xfId="1246" xr:uid="{00000000-0005-0000-0000-0000D7040000}"/>
    <cellStyle name="Table Heading_46EP.2012(v0.1)" xfId="1247" xr:uid="{00000000-0005-0000-0000-0000D8040000}"/>
    <cellStyle name="Table Text" xfId="1248" xr:uid="{00000000-0005-0000-0000-0000D9040000}"/>
    <cellStyle name="Table Title" xfId="1249" xr:uid="{00000000-0005-0000-0000-0000DA040000}"/>
    <cellStyle name="Table Units" xfId="1250" xr:uid="{00000000-0005-0000-0000-0000DB040000}"/>
    <cellStyle name="Table_Header" xfId="1251" xr:uid="{00000000-0005-0000-0000-0000DC040000}"/>
    <cellStyle name="Text" xfId="1252" xr:uid="{00000000-0005-0000-0000-0000DD040000}"/>
    <cellStyle name="Text 1" xfId="1253" xr:uid="{00000000-0005-0000-0000-0000DE040000}"/>
    <cellStyle name="Text Head" xfId="1254" xr:uid="{00000000-0005-0000-0000-0000DF040000}"/>
    <cellStyle name="Text Head 1" xfId="1255" xr:uid="{00000000-0005-0000-0000-0000E0040000}"/>
    <cellStyle name="Title" xfId="1256" xr:uid="{00000000-0005-0000-0000-0000E1040000}"/>
    <cellStyle name="Title 4" xfId="1257" xr:uid="{00000000-0005-0000-0000-0000E2040000}"/>
    <cellStyle name="Total" xfId="1258" xr:uid="{00000000-0005-0000-0000-0000E3040000}"/>
    <cellStyle name="TotalCurrency" xfId="1259" xr:uid="{00000000-0005-0000-0000-0000E4040000}"/>
    <cellStyle name="Underline_Single" xfId="1260" xr:uid="{00000000-0005-0000-0000-0000E5040000}"/>
    <cellStyle name="Unit" xfId="1261" xr:uid="{00000000-0005-0000-0000-0000E6040000}"/>
    <cellStyle name="Warning Text" xfId="1262" xr:uid="{00000000-0005-0000-0000-0000E7040000}"/>
    <cellStyle name="year" xfId="1263" xr:uid="{00000000-0005-0000-0000-0000E8040000}"/>
    <cellStyle name="Акцент1 2" xfId="1264" xr:uid="{00000000-0005-0000-0000-0000E9040000}"/>
    <cellStyle name="Акцент1 2 2" xfId="1265" xr:uid="{00000000-0005-0000-0000-0000EA040000}"/>
    <cellStyle name="Акцент1 3" xfId="1266" xr:uid="{00000000-0005-0000-0000-0000EB040000}"/>
    <cellStyle name="Акцент1 3 2" xfId="1267" xr:uid="{00000000-0005-0000-0000-0000EC040000}"/>
    <cellStyle name="Акцент1 4" xfId="1268" xr:uid="{00000000-0005-0000-0000-0000ED040000}"/>
    <cellStyle name="Акцент1 4 2" xfId="1269" xr:uid="{00000000-0005-0000-0000-0000EE040000}"/>
    <cellStyle name="Акцент1 5" xfId="1270" xr:uid="{00000000-0005-0000-0000-0000EF040000}"/>
    <cellStyle name="Акцент1 5 2" xfId="1271" xr:uid="{00000000-0005-0000-0000-0000F0040000}"/>
    <cellStyle name="Акцент1 6" xfId="1272" xr:uid="{00000000-0005-0000-0000-0000F1040000}"/>
    <cellStyle name="Акцент1 6 2" xfId="1273" xr:uid="{00000000-0005-0000-0000-0000F2040000}"/>
    <cellStyle name="Акцент1 7" xfId="1274" xr:uid="{00000000-0005-0000-0000-0000F3040000}"/>
    <cellStyle name="Акцент1 7 2" xfId="1275" xr:uid="{00000000-0005-0000-0000-0000F4040000}"/>
    <cellStyle name="Акцент1 8" xfId="1276" xr:uid="{00000000-0005-0000-0000-0000F5040000}"/>
    <cellStyle name="Акцент1 8 2" xfId="1277" xr:uid="{00000000-0005-0000-0000-0000F6040000}"/>
    <cellStyle name="Акцент1 9" xfId="1278" xr:uid="{00000000-0005-0000-0000-0000F7040000}"/>
    <cellStyle name="Акцент1 9 2" xfId="1279" xr:uid="{00000000-0005-0000-0000-0000F8040000}"/>
    <cellStyle name="Акцент2 2" xfId="1280" xr:uid="{00000000-0005-0000-0000-0000F9040000}"/>
    <cellStyle name="Акцент2 2 2" xfId="1281" xr:uid="{00000000-0005-0000-0000-0000FA040000}"/>
    <cellStyle name="Акцент2 3" xfId="1282" xr:uid="{00000000-0005-0000-0000-0000FB040000}"/>
    <cellStyle name="Акцент2 3 2" xfId="1283" xr:uid="{00000000-0005-0000-0000-0000FC040000}"/>
    <cellStyle name="Акцент2 4" xfId="1284" xr:uid="{00000000-0005-0000-0000-0000FD040000}"/>
    <cellStyle name="Акцент2 4 2" xfId="1285" xr:uid="{00000000-0005-0000-0000-0000FE040000}"/>
    <cellStyle name="Акцент2 5" xfId="1286" xr:uid="{00000000-0005-0000-0000-0000FF040000}"/>
    <cellStyle name="Акцент2 5 2" xfId="1287" xr:uid="{00000000-0005-0000-0000-000000050000}"/>
    <cellStyle name="Акцент2 6" xfId="1288" xr:uid="{00000000-0005-0000-0000-000001050000}"/>
    <cellStyle name="Акцент2 6 2" xfId="1289" xr:uid="{00000000-0005-0000-0000-000002050000}"/>
    <cellStyle name="Акцент2 7" xfId="1290" xr:uid="{00000000-0005-0000-0000-000003050000}"/>
    <cellStyle name="Акцент2 7 2" xfId="1291" xr:uid="{00000000-0005-0000-0000-000004050000}"/>
    <cellStyle name="Акцент2 8" xfId="1292" xr:uid="{00000000-0005-0000-0000-000005050000}"/>
    <cellStyle name="Акцент2 8 2" xfId="1293" xr:uid="{00000000-0005-0000-0000-000006050000}"/>
    <cellStyle name="Акцент2 9" xfId="1294" xr:uid="{00000000-0005-0000-0000-000007050000}"/>
    <cellStyle name="Акцент2 9 2" xfId="1295" xr:uid="{00000000-0005-0000-0000-000008050000}"/>
    <cellStyle name="Акцент3 2" xfId="1296" xr:uid="{00000000-0005-0000-0000-000009050000}"/>
    <cellStyle name="Акцент3 2 2" xfId="1297" xr:uid="{00000000-0005-0000-0000-00000A050000}"/>
    <cellStyle name="Акцент3 3" xfId="1298" xr:uid="{00000000-0005-0000-0000-00000B050000}"/>
    <cellStyle name="Акцент3 3 2" xfId="1299" xr:uid="{00000000-0005-0000-0000-00000C050000}"/>
    <cellStyle name="Акцент3 4" xfId="1300" xr:uid="{00000000-0005-0000-0000-00000D050000}"/>
    <cellStyle name="Акцент3 4 2" xfId="1301" xr:uid="{00000000-0005-0000-0000-00000E050000}"/>
    <cellStyle name="Акцент3 5" xfId="1302" xr:uid="{00000000-0005-0000-0000-00000F050000}"/>
    <cellStyle name="Акцент3 5 2" xfId="1303" xr:uid="{00000000-0005-0000-0000-000010050000}"/>
    <cellStyle name="Акцент3 6" xfId="1304" xr:uid="{00000000-0005-0000-0000-000011050000}"/>
    <cellStyle name="Акцент3 6 2" xfId="1305" xr:uid="{00000000-0005-0000-0000-000012050000}"/>
    <cellStyle name="Акцент3 7" xfId="1306" xr:uid="{00000000-0005-0000-0000-000013050000}"/>
    <cellStyle name="Акцент3 7 2" xfId="1307" xr:uid="{00000000-0005-0000-0000-000014050000}"/>
    <cellStyle name="Акцент3 8" xfId="1308" xr:uid="{00000000-0005-0000-0000-000015050000}"/>
    <cellStyle name="Акцент3 8 2" xfId="1309" xr:uid="{00000000-0005-0000-0000-000016050000}"/>
    <cellStyle name="Акцент3 9" xfId="1310" xr:uid="{00000000-0005-0000-0000-000017050000}"/>
    <cellStyle name="Акцент3 9 2" xfId="1311" xr:uid="{00000000-0005-0000-0000-000018050000}"/>
    <cellStyle name="Акцент4 2" xfId="1312" xr:uid="{00000000-0005-0000-0000-000019050000}"/>
    <cellStyle name="Акцент4 2 2" xfId="1313" xr:uid="{00000000-0005-0000-0000-00001A050000}"/>
    <cellStyle name="Акцент4 3" xfId="1314" xr:uid="{00000000-0005-0000-0000-00001B050000}"/>
    <cellStyle name="Акцент4 3 2" xfId="1315" xr:uid="{00000000-0005-0000-0000-00001C050000}"/>
    <cellStyle name="Акцент4 4" xfId="1316" xr:uid="{00000000-0005-0000-0000-00001D050000}"/>
    <cellStyle name="Акцент4 4 2" xfId="1317" xr:uid="{00000000-0005-0000-0000-00001E050000}"/>
    <cellStyle name="Акцент4 5" xfId="1318" xr:uid="{00000000-0005-0000-0000-00001F050000}"/>
    <cellStyle name="Акцент4 5 2" xfId="1319" xr:uid="{00000000-0005-0000-0000-000020050000}"/>
    <cellStyle name="Акцент4 6" xfId="1320" xr:uid="{00000000-0005-0000-0000-000021050000}"/>
    <cellStyle name="Акцент4 6 2" xfId="1321" xr:uid="{00000000-0005-0000-0000-000022050000}"/>
    <cellStyle name="Акцент4 7" xfId="1322" xr:uid="{00000000-0005-0000-0000-000023050000}"/>
    <cellStyle name="Акцент4 7 2" xfId="1323" xr:uid="{00000000-0005-0000-0000-000024050000}"/>
    <cellStyle name="Акцент4 8" xfId="1324" xr:uid="{00000000-0005-0000-0000-000025050000}"/>
    <cellStyle name="Акцент4 8 2" xfId="1325" xr:uid="{00000000-0005-0000-0000-000026050000}"/>
    <cellStyle name="Акцент4 9" xfId="1326" xr:uid="{00000000-0005-0000-0000-000027050000}"/>
    <cellStyle name="Акцент4 9 2" xfId="1327" xr:uid="{00000000-0005-0000-0000-000028050000}"/>
    <cellStyle name="Акцент5 2" xfId="1328" xr:uid="{00000000-0005-0000-0000-000029050000}"/>
    <cellStyle name="Акцент5 2 2" xfId="1329" xr:uid="{00000000-0005-0000-0000-00002A050000}"/>
    <cellStyle name="Акцент5 3" xfId="1330" xr:uid="{00000000-0005-0000-0000-00002B050000}"/>
    <cellStyle name="Акцент5 3 2" xfId="1331" xr:uid="{00000000-0005-0000-0000-00002C050000}"/>
    <cellStyle name="Акцент5 4" xfId="1332" xr:uid="{00000000-0005-0000-0000-00002D050000}"/>
    <cellStyle name="Акцент5 4 2" xfId="1333" xr:uid="{00000000-0005-0000-0000-00002E050000}"/>
    <cellStyle name="Акцент5 5" xfId="1334" xr:uid="{00000000-0005-0000-0000-00002F050000}"/>
    <cellStyle name="Акцент5 5 2" xfId="1335" xr:uid="{00000000-0005-0000-0000-000030050000}"/>
    <cellStyle name="Акцент5 6" xfId="1336" xr:uid="{00000000-0005-0000-0000-000031050000}"/>
    <cellStyle name="Акцент5 6 2" xfId="1337" xr:uid="{00000000-0005-0000-0000-000032050000}"/>
    <cellStyle name="Акцент5 7" xfId="1338" xr:uid="{00000000-0005-0000-0000-000033050000}"/>
    <cellStyle name="Акцент5 7 2" xfId="1339" xr:uid="{00000000-0005-0000-0000-000034050000}"/>
    <cellStyle name="Акцент5 8" xfId="1340" xr:uid="{00000000-0005-0000-0000-000035050000}"/>
    <cellStyle name="Акцент5 8 2" xfId="1341" xr:uid="{00000000-0005-0000-0000-000036050000}"/>
    <cellStyle name="Акцент5 9" xfId="1342" xr:uid="{00000000-0005-0000-0000-000037050000}"/>
    <cellStyle name="Акцент5 9 2" xfId="1343" xr:uid="{00000000-0005-0000-0000-000038050000}"/>
    <cellStyle name="Акцент6 2" xfId="1344" xr:uid="{00000000-0005-0000-0000-000039050000}"/>
    <cellStyle name="Акцент6 2 2" xfId="1345" xr:uid="{00000000-0005-0000-0000-00003A050000}"/>
    <cellStyle name="Акцент6 3" xfId="1346" xr:uid="{00000000-0005-0000-0000-00003B050000}"/>
    <cellStyle name="Акцент6 3 2" xfId="1347" xr:uid="{00000000-0005-0000-0000-00003C050000}"/>
    <cellStyle name="Акцент6 4" xfId="1348" xr:uid="{00000000-0005-0000-0000-00003D050000}"/>
    <cellStyle name="Акцент6 4 2" xfId="1349" xr:uid="{00000000-0005-0000-0000-00003E050000}"/>
    <cellStyle name="Акцент6 5" xfId="1350" xr:uid="{00000000-0005-0000-0000-00003F050000}"/>
    <cellStyle name="Акцент6 5 2" xfId="1351" xr:uid="{00000000-0005-0000-0000-000040050000}"/>
    <cellStyle name="Акцент6 6" xfId="1352" xr:uid="{00000000-0005-0000-0000-000041050000}"/>
    <cellStyle name="Акцент6 6 2" xfId="1353" xr:uid="{00000000-0005-0000-0000-000042050000}"/>
    <cellStyle name="Акцент6 7" xfId="1354" xr:uid="{00000000-0005-0000-0000-000043050000}"/>
    <cellStyle name="Акцент6 7 2" xfId="1355" xr:uid="{00000000-0005-0000-0000-000044050000}"/>
    <cellStyle name="Акцент6 8" xfId="1356" xr:uid="{00000000-0005-0000-0000-000045050000}"/>
    <cellStyle name="Акцент6 8 2" xfId="1357" xr:uid="{00000000-0005-0000-0000-000046050000}"/>
    <cellStyle name="Акцент6 9" xfId="1358" xr:uid="{00000000-0005-0000-0000-000047050000}"/>
    <cellStyle name="Акцент6 9 2" xfId="1359" xr:uid="{00000000-0005-0000-0000-000048050000}"/>
    <cellStyle name="Беззащитный" xfId="1360" xr:uid="{00000000-0005-0000-0000-000049050000}"/>
    <cellStyle name="Ввод  10" xfId="1361" xr:uid="{00000000-0005-0000-0000-00004A050000}"/>
    <cellStyle name="Ввод  2" xfId="1362" xr:uid="{00000000-0005-0000-0000-00004B050000}"/>
    <cellStyle name="Ввод  2 2" xfId="1363" xr:uid="{00000000-0005-0000-0000-00004C050000}"/>
    <cellStyle name="Ввод  2_46EE.2011(v1.0)" xfId="1364" xr:uid="{00000000-0005-0000-0000-00004D050000}"/>
    <cellStyle name="Ввод  3" xfId="1365" xr:uid="{00000000-0005-0000-0000-00004E050000}"/>
    <cellStyle name="Ввод  3 2" xfId="1366" xr:uid="{00000000-0005-0000-0000-00004F050000}"/>
    <cellStyle name="Ввод  3_46EE.2011(v1.0)" xfId="1367" xr:uid="{00000000-0005-0000-0000-000050050000}"/>
    <cellStyle name="Ввод  4" xfId="1368" xr:uid="{00000000-0005-0000-0000-000051050000}"/>
    <cellStyle name="Ввод  4 2" xfId="1369" xr:uid="{00000000-0005-0000-0000-000052050000}"/>
    <cellStyle name="Ввод  4_46EE.2011(v1.0)" xfId="1370" xr:uid="{00000000-0005-0000-0000-000053050000}"/>
    <cellStyle name="Ввод  5" xfId="1371" xr:uid="{00000000-0005-0000-0000-000054050000}"/>
    <cellStyle name="Ввод  5 2" xfId="1372" xr:uid="{00000000-0005-0000-0000-000055050000}"/>
    <cellStyle name="Ввод  5_46EE.2011(v1.0)" xfId="1373" xr:uid="{00000000-0005-0000-0000-000056050000}"/>
    <cellStyle name="Ввод  6" xfId="1374" xr:uid="{00000000-0005-0000-0000-000057050000}"/>
    <cellStyle name="Ввод  6 2" xfId="1375" xr:uid="{00000000-0005-0000-0000-000058050000}"/>
    <cellStyle name="Ввод  6_46EE.2011(v1.0)" xfId="1376" xr:uid="{00000000-0005-0000-0000-000059050000}"/>
    <cellStyle name="Ввод  7" xfId="1377" xr:uid="{00000000-0005-0000-0000-00005A050000}"/>
    <cellStyle name="Ввод  7 2" xfId="1378" xr:uid="{00000000-0005-0000-0000-00005B050000}"/>
    <cellStyle name="Ввод  7_46EE.2011(v1.0)" xfId="1379" xr:uid="{00000000-0005-0000-0000-00005C050000}"/>
    <cellStyle name="Ввод  8" xfId="1380" xr:uid="{00000000-0005-0000-0000-00005D050000}"/>
    <cellStyle name="Ввод  8 2" xfId="1381" xr:uid="{00000000-0005-0000-0000-00005E050000}"/>
    <cellStyle name="Ввод  8_46EE.2011(v1.0)" xfId="1382" xr:uid="{00000000-0005-0000-0000-00005F050000}"/>
    <cellStyle name="Ввод  9" xfId="1383" xr:uid="{00000000-0005-0000-0000-000060050000}"/>
    <cellStyle name="Ввод  9 2" xfId="1384" xr:uid="{00000000-0005-0000-0000-000061050000}"/>
    <cellStyle name="Ввод  9_46EE.2011(v1.0)" xfId="1385" xr:uid="{00000000-0005-0000-0000-000062050000}"/>
    <cellStyle name="Верт. заголовок" xfId="1386" xr:uid="{00000000-0005-0000-0000-000063050000}"/>
    <cellStyle name="Вес_продукта" xfId="1387" xr:uid="{00000000-0005-0000-0000-000064050000}"/>
    <cellStyle name="Вывод 2" xfId="1388" xr:uid="{00000000-0005-0000-0000-000065050000}"/>
    <cellStyle name="Вывод 2 2" xfId="1389" xr:uid="{00000000-0005-0000-0000-000066050000}"/>
    <cellStyle name="Вывод 2_46EE.2011(v1.0)" xfId="1390" xr:uid="{00000000-0005-0000-0000-000067050000}"/>
    <cellStyle name="Вывод 3" xfId="1391" xr:uid="{00000000-0005-0000-0000-000068050000}"/>
    <cellStyle name="Вывод 3 2" xfId="1392" xr:uid="{00000000-0005-0000-0000-000069050000}"/>
    <cellStyle name="Вывод 3_46EE.2011(v1.0)" xfId="1393" xr:uid="{00000000-0005-0000-0000-00006A050000}"/>
    <cellStyle name="Вывод 4" xfId="1394" xr:uid="{00000000-0005-0000-0000-00006B050000}"/>
    <cellStyle name="Вывод 4 2" xfId="1395" xr:uid="{00000000-0005-0000-0000-00006C050000}"/>
    <cellStyle name="Вывод 4_46EE.2011(v1.0)" xfId="1396" xr:uid="{00000000-0005-0000-0000-00006D050000}"/>
    <cellStyle name="Вывод 5" xfId="1397" xr:uid="{00000000-0005-0000-0000-00006E050000}"/>
    <cellStyle name="Вывод 5 2" xfId="1398" xr:uid="{00000000-0005-0000-0000-00006F050000}"/>
    <cellStyle name="Вывод 5_46EE.2011(v1.0)" xfId="1399" xr:uid="{00000000-0005-0000-0000-000070050000}"/>
    <cellStyle name="Вывод 6" xfId="1400" xr:uid="{00000000-0005-0000-0000-000071050000}"/>
    <cellStyle name="Вывод 6 2" xfId="1401" xr:uid="{00000000-0005-0000-0000-000072050000}"/>
    <cellStyle name="Вывод 6_46EE.2011(v1.0)" xfId="1402" xr:uid="{00000000-0005-0000-0000-000073050000}"/>
    <cellStyle name="Вывод 7" xfId="1403" xr:uid="{00000000-0005-0000-0000-000074050000}"/>
    <cellStyle name="Вывод 7 2" xfId="1404" xr:uid="{00000000-0005-0000-0000-000075050000}"/>
    <cellStyle name="Вывод 7_46EE.2011(v1.0)" xfId="1405" xr:uid="{00000000-0005-0000-0000-000076050000}"/>
    <cellStyle name="Вывод 8" xfId="1406" xr:uid="{00000000-0005-0000-0000-000077050000}"/>
    <cellStyle name="Вывод 8 2" xfId="1407" xr:uid="{00000000-0005-0000-0000-000078050000}"/>
    <cellStyle name="Вывод 8_46EE.2011(v1.0)" xfId="1408" xr:uid="{00000000-0005-0000-0000-000079050000}"/>
    <cellStyle name="Вывод 9" xfId="1409" xr:uid="{00000000-0005-0000-0000-00007A050000}"/>
    <cellStyle name="Вывод 9 2" xfId="1410" xr:uid="{00000000-0005-0000-0000-00007B050000}"/>
    <cellStyle name="Вывод 9_46EE.2011(v1.0)" xfId="1411" xr:uid="{00000000-0005-0000-0000-00007C050000}"/>
    <cellStyle name="Вычисление 2" xfId="1412" xr:uid="{00000000-0005-0000-0000-00007D050000}"/>
    <cellStyle name="Вычисление 2 2" xfId="1413" xr:uid="{00000000-0005-0000-0000-00007E050000}"/>
    <cellStyle name="Вычисление 2_46EE.2011(v1.0)" xfId="1414" xr:uid="{00000000-0005-0000-0000-00007F050000}"/>
    <cellStyle name="Вычисление 3" xfId="1415" xr:uid="{00000000-0005-0000-0000-000080050000}"/>
    <cellStyle name="Вычисление 3 2" xfId="1416" xr:uid="{00000000-0005-0000-0000-000081050000}"/>
    <cellStyle name="Вычисление 3_46EE.2011(v1.0)" xfId="1417" xr:uid="{00000000-0005-0000-0000-000082050000}"/>
    <cellStyle name="Вычисление 4" xfId="1418" xr:uid="{00000000-0005-0000-0000-000083050000}"/>
    <cellStyle name="Вычисление 4 2" xfId="1419" xr:uid="{00000000-0005-0000-0000-000084050000}"/>
    <cellStyle name="Вычисление 4_46EE.2011(v1.0)" xfId="1420" xr:uid="{00000000-0005-0000-0000-000085050000}"/>
    <cellStyle name="Вычисление 5" xfId="1421" xr:uid="{00000000-0005-0000-0000-000086050000}"/>
    <cellStyle name="Вычисление 5 2" xfId="1422" xr:uid="{00000000-0005-0000-0000-000087050000}"/>
    <cellStyle name="Вычисление 5_46EE.2011(v1.0)" xfId="1423" xr:uid="{00000000-0005-0000-0000-000088050000}"/>
    <cellStyle name="Вычисление 6" xfId="1424" xr:uid="{00000000-0005-0000-0000-000089050000}"/>
    <cellStyle name="Вычисление 6 2" xfId="1425" xr:uid="{00000000-0005-0000-0000-00008A050000}"/>
    <cellStyle name="Вычисление 6_46EE.2011(v1.0)" xfId="1426" xr:uid="{00000000-0005-0000-0000-00008B050000}"/>
    <cellStyle name="Вычисление 7" xfId="1427" xr:uid="{00000000-0005-0000-0000-00008C050000}"/>
    <cellStyle name="Вычисление 7 2" xfId="1428" xr:uid="{00000000-0005-0000-0000-00008D050000}"/>
    <cellStyle name="Вычисление 7_46EE.2011(v1.0)" xfId="1429" xr:uid="{00000000-0005-0000-0000-00008E050000}"/>
    <cellStyle name="Вычисление 8" xfId="1430" xr:uid="{00000000-0005-0000-0000-00008F050000}"/>
    <cellStyle name="Вычисление 8 2" xfId="1431" xr:uid="{00000000-0005-0000-0000-000090050000}"/>
    <cellStyle name="Вычисление 8_46EE.2011(v1.0)" xfId="1432" xr:uid="{00000000-0005-0000-0000-000091050000}"/>
    <cellStyle name="Вычисление 9" xfId="1433" xr:uid="{00000000-0005-0000-0000-000092050000}"/>
    <cellStyle name="Вычисление 9 2" xfId="1434" xr:uid="{00000000-0005-0000-0000-000093050000}"/>
    <cellStyle name="Вычисление 9_46EE.2011(v1.0)" xfId="1435" xr:uid="{00000000-0005-0000-0000-000094050000}"/>
    <cellStyle name="Гиперссылка" xfId="2078" builtinId="8"/>
    <cellStyle name="Гиперссылка 2" xfId="1436" xr:uid="{00000000-0005-0000-0000-000096050000}"/>
    <cellStyle name="Гиперссылка 2 2" xfId="1437" xr:uid="{00000000-0005-0000-0000-000097050000}"/>
    <cellStyle name="Гиперссылка 2 2 2" xfId="1438" xr:uid="{00000000-0005-0000-0000-000098050000}"/>
    <cellStyle name="Гиперссылка 2 3" xfId="1439" xr:uid="{00000000-0005-0000-0000-000099050000}"/>
    <cellStyle name="Гиперссылка 2 4" xfId="1440" xr:uid="{00000000-0005-0000-0000-00009A050000}"/>
    <cellStyle name="Гиперссылка 3" xfId="1441" xr:uid="{00000000-0005-0000-0000-00009B050000}"/>
    <cellStyle name="Гиперссылка 4" xfId="1442" xr:uid="{00000000-0005-0000-0000-00009C050000}"/>
    <cellStyle name="Гиперссылка 4 6" xfId="1443" xr:uid="{00000000-0005-0000-0000-00009D050000}"/>
    <cellStyle name="Гиперссылка 5" xfId="1444" xr:uid="{00000000-0005-0000-0000-00009E050000}"/>
    <cellStyle name="Границы" xfId="2077" xr:uid="{00000000-0005-0000-0000-00009F050000}"/>
    <cellStyle name="Группа" xfId="1445" xr:uid="{00000000-0005-0000-0000-0000A0050000}"/>
    <cellStyle name="Группа 0" xfId="1446" xr:uid="{00000000-0005-0000-0000-0000A1050000}"/>
    <cellStyle name="Группа 1" xfId="1447" xr:uid="{00000000-0005-0000-0000-0000A2050000}"/>
    <cellStyle name="Группа 2" xfId="1448" xr:uid="{00000000-0005-0000-0000-0000A3050000}"/>
    <cellStyle name="Группа 3" xfId="1449" xr:uid="{00000000-0005-0000-0000-0000A4050000}"/>
    <cellStyle name="Группа 4" xfId="1450" xr:uid="{00000000-0005-0000-0000-0000A5050000}"/>
    <cellStyle name="Группа 5" xfId="1451" xr:uid="{00000000-0005-0000-0000-0000A6050000}"/>
    <cellStyle name="Группа 6" xfId="1452" xr:uid="{00000000-0005-0000-0000-0000A7050000}"/>
    <cellStyle name="Группа 7" xfId="1453" xr:uid="{00000000-0005-0000-0000-0000A8050000}"/>
    <cellStyle name="Группа 8" xfId="1454" xr:uid="{00000000-0005-0000-0000-0000A9050000}"/>
    <cellStyle name="Группа_additional slides_04.12.03 _1" xfId="1455" xr:uid="{00000000-0005-0000-0000-0000AA050000}"/>
    <cellStyle name="ДАТА" xfId="1456" xr:uid="{00000000-0005-0000-0000-0000AB050000}"/>
    <cellStyle name="ДАТА 2" xfId="1457" xr:uid="{00000000-0005-0000-0000-0000AC050000}"/>
    <cellStyle name="ДАТА 3" xfId="1458" xr:uid="{00000000-0005-0000-0000-0000AD050000}"/>
    <cellStyle name="ДАТА 4" xfId="1459" xr:uid="{00000000-0005-0000-0000-0000AE050000}"/>
    <cellStyle name="ДАТА 5" xfId="1460" xr:uid="{00000000-0005-0000-0000-0000AF050000}"/>
    <cellStyle name="ДАТА 6" xfId="1461" xr:uid="{00000000-0005-0000-0000-0000B0050000}"/>
    <cellStyle name="ДАТА 7" xfId="1462" xr:uid="{00000000-0005-0000-0000-0000B1050000}"/>
    <cellStyle name="ДАТА 8" xfId="1463" xr:uid="{00000000-0005-0000-0000-0000B2050000}"/>
    <cellStyle name="ДАТА 9" xfId="1464" xr:uid="{00000000-0005-0000-0000-0000B3050000}"/>
    <cellStyle name="ДАТА_1" xfId="1465" xr:uid="{00000000-0005-0000-0000-0000B4050000}"/>
    <cellStyle name="Денежный 2" xfId="1466" xr:uid="{00000000-0005-0000-0000-0000B5050000}"/>
    <cellStyle name="Денежный 2 2" xfId="1467" xr:uid="{00000000-0005-0000-0000-0000B6050000}"/>
    <cellStyle name="Денежный 2_INDEX.STATION.2012(v1.0)_" xfId="1468" xr:uid="{00000000-0005-0000-0000-0000B7050000}"/>
    <cellStyle name="Заголовки" xfId="2084" xr:uid="{00000000-0005-0000-0000-0000B8050000}"/>
    <cellStyle name="Заголовок" xfId="1469" xr:uid="{00000000-0005-0000-0000-0000B9050000}"/>
    <cellStyle name="Заголовок 1 2" xfId="1470" xr:uid="{00000000-0005-0000-0000-0000BA050000}"/>
    <cellStyle name="Заголовок 1 2 2" xfId="1471" xr:uid="{00000000-0005-0000-0000-0000BB050000}"/>
    <cellStyle name="Заголовок 1 2_46EE.2011(v1.0)" xfId="1472" xr:uid="{00000000-0005-0000-0000-0000BC050000}"/>
    <cellStyle name="Заголовок 1 3" xfId="1473" xr:uid="{00000000-0005-0000-0000-0000BD050000}"/>
    <cellStyle name="Заголовок 1 3 2" xfId="1474" xr:uid="{00000000-0005-0000-0000-0000BE050000}"/>
    <cellStyle name="Заголовок 1 3_46EE.2011(v1.0)" xfId="1475" xr:uid="{00000000-0005-0000-0000-0000BF050000}"/>
    <cellStyle name="Заголовок 1 4" xfId="1476" xr:uid="{00000000-0005-0000-0000-0000C0050000}"/>
    <cellStyle name="Заголовок 1 4 2" xfId="1477" xr:uid="{00000000-0005-0000-0000-0000C1050000}"/>
    <cellStyle name="Заголовок 1 4_46EE.2011(v1.0)" xfId="1478" xr:uid="{00000000-0005-0000-0000-0000C2050000}"/>
    <cellStyle name="Заголовок 1 5" xfId="1479" xr:uid="{00000000-0005-0000-0000-0000C3050000}"/>
    <cellStyle name="Заголовок 1 5 2" xfId="1480" xr:uid="{00000000-0005-0000-0000-0000C4050000}"/>
    <cellStyle name="Заголовок 1 5_46EE.2011(v1.0)" xfId="1481" xr:uid="{00000000-0005-0000-0000-0000C5050000}"/>
    <cellStyle name="Заголовок 1 6" xfId="1482" xr:uid="{00000000-0005-0000-0000-0000C6050000}"/>
    <cellStyle name="Заголовок 1 6 2" xfId="1483" xr:uid="{00000000-0005-0000-0000-0000C7050000}"/>
    <cellStyle name="Заголовок 1 6_46EE.2011(v1.0)" xfId="1484" xr:uid="{00000000-0005-0000-0000-0000C8050000}"/>
    <cellStyle name="Заголовок 1 7" xfId="1485" xr:uid="{00000000-0005-0000-0000-0000C9050000}"/>
    <cellStyle name="Заголовок 1 7 2" xfId="1486" xr:uid="{00000000-0005-0000-0000-0000CA050000}"/>
    <cellStyle name="Заголовок 1 7_46EE.2011(v1.0)" xfId="1487" xr:uid="{00000000-0005-0000-0000-0000CB050000}"/>
    <cellStyle name="Заголовок 1 8" xfId="1488" xr:uid="{00000000-0005-0000-0000-0000CC050000}"/>
    <cellStyle name="Заголовок 1 8 2" xfId="1489" xr:uid="{00000000-0005-0000-0000-0000CD050000}"/>
    <cellStyle name="Заголовок 1 8_46EE.2011(v1.0)" xfId="1490" xr:uid="{00000000-0005-0000-0000-0000CE050000}"/>
    <cellStyle name="Заголовок 1 9" xfId="1491" xr:uid="{00000000-0005-0000-0000-0000CF050000}"/>
    <cellStyle name="Заголовок 1 9 2" xfId="1492" xr:uid="{00000000-0005-0000-0000-0000D0050000}"/>
    <cellStyle name="Заголовок 1 9_46EE.2011(v1.0)" xfId="1493" xr:uid="{00000000-0005-0000-0000-0000D1050000}"/>
    <cellStyle name="Заголовок 2 2" xfId="1494" xr:uid="{00000000-0005-0000-0000-0000D2050000}"/>
    <cellStyle name="Заголовок 2 2 2" xfId="1495" xr:uid="{00000000-0005-0000-0000-0000D3050000}"/>
    <cellStyle name="Заголовок 2 2_46EE.2011(v1.0)" xfId="1496" xr:uid="{00000000-0005-0000-0000-0000D4050000}"/>
    <cellStyle name="Заголовок 2 3" xfId="1497" xr:uid="{00000000-0005-0000-0000-0000D5050000}"/>
    <cellStyle name="Заголовок 2 3 2" xfId="1498" xr:uid="{00000000-0005-0000-0000-0000D6050000}"/>
    <cellStyle name="Заголовок 2 3_46EE.2011(v1.0)" xfId="1499" xr:uid="{00000000-0005-0000-0000-0000D7050000}"/>
    <cellStyle name="Заголовок 2 4" xfId="1500" xr:uid="{00000000-0005-0000-0000-0000D8050000}"/>
    <cellStyle name="Заголовок 2 4 2" xfId="1501" xr:uid="{00000000-0005-0000-0000-0000D9050000}"/>
    <cellStyle name="Заголовок 2 4_46EE.2011(v1.0)" xfId="1502" xr:uid="{00000000-0005-0000-0000-0000DA050000}"/>
    <cellStyle name="Заголовок 2 5" xfId="1503" xr:uid="{00000000-0005-0000-0000-0000DB050000}"/>
    <cellStyle name="Заголовок 2 5 2" xfId="1504" xr:uid="{00000000-0005-0000-0000-0000DC050000}"/>
    <cellStyle name="Заголовок 2 5_46EE.2011(v1.0)" xfId="1505" xr:uid="{00000000-0005-0000-0000-0000DD050000}"/>
    <cellStyle name="Заголовок 2 6" xfId="1506" xr:uid="{00000000-0005-0000-0000-0000DE050000}"/>
    <cellStyle name="Заголовок 2 6 2" xfId="1507" xr:uid="{00000000-0005-0000-0000-0000DF050000}"/>
    <cellStyle name="Заголовок 2 6_46EE.2011(v1.0)" xfId="1508" xr:uid="{00000000-0005-0000-0000-0000E0050000}"/>
    <cellStyle name="Заголовок 2 7" xfId="1509" xr:uid="{00000000-0005-0000-0000-0000E1050000}"/>
    <cellStyle name="Заголовок 2 7 2" xfId="1510" xr:uid="{00000000-0005-0000-0000-0000E2050000}"/>
    <cellStyle name="Заголовок 2 7_46EE.2011(v1.0)" xfId="1511" xr:uid="{00000000-0005-0000-0000-0000E3050000}"/>
    <cellStyle name="Заголовок 2 8" xfId="1512" xr:uid="{00000000-0005-0000-0000-0000E4050000}"/>
    <cellStyle name="Заголовок 2 8 2" xfId="1513" xr:uid="{00000000-0005-0000-0000-0000E5050000}"/>
    <cellStyle name="Заголовок 2 8_46EE.2011(v1.0)" xfId="1514" xr:uid="{00000000-0005-0000-0000-0000E6050000}"/>
    <cellStyle name="Заголовок 2 9" xfId="1515" xr:uid="{00000000-0005-0000-0000-0000E7050000}"/>
    <cellStyle name="Заголовок 2 9 2" xfId="1516" xr:uid="{00000000-0005-0000-0000-0000E8050000}"/>
    <cellStyle name="Заголовок 2 9_46EE.2011(v1.0)" xfId="1517" xr:uid="{00000000-0005-0000-0000-0000E9050000}"/>
    <cellStyle name="Заголовок 3 2" xfId="1518" xr:uid="{00000000-0005-0000-0000-0000EA050000}"/>
    <cellStyle name="Заголовок 3 2 2" xfId="1519" xr:uid="{00000000-0005-0000-0000-0000EB050000}"/>
    <cellStyle name="Заголовок 3 2_46EE.2011(v1.0)" xfId="1520" xr:uid="{00000000-0005-0000-0000-0000EC050000}"/>
    <cellStyle name="Заголовок 3 3" xfId="1521" xr:uid="{00000000-0005-0000-0000-0000ED050000}"/>
    <cellStyle name="Заголовок 3 3 2" xfId="1522" xr:uid="{00000000-0005-0000-0000-0000EE050000}"/>
    <cellStyle name="Заголовок 3 3_46EE.2011(v1.0)" xfId="1523" xr:uid="{00000000-0005-0000-0000-0000EF050000}"/>
    <cellStyle name="Заголовок 3 4" xfId="1524" xr:uid="{00000000-0005-0000-0000-0000F0050000}"/>
    <cellStyle name="Заголовок 3 4 2" xfId="1525" xr:uid="{00000000-0005-0000-0000-0000F1050000}"/>
    <cellStyle name="Заголовок 3 4_46EE.2011(v1.0)" xfId="1526" xr:uid="{00000000-0005-0000-0000-0000F2050000}"/>
    <cellStyle name="Заголовок 3 5" xfId="1527" xr:uid="{00000000-0005-0000-0000-0000F3050000}"/>
    <cellStyle name="Заголовок 3 5 2" xfId="1528" xr:uid="{00000000-0005-0000-0000-0000F4050000}"/>
    <cellStyle name="Заголовок 3 5_46EE.2011(v1.0)" xfId="1529" xr:uid="{00000000-0005-0000-0000-0000F5050000}"/>
    <cellStyle name="Заголовок 3 6" xfId="1530" xr:uid="{00000000-0005-0000-0000-0000F6050000}"/>
    <cellStyle name="Заголовок 3 6 2" xfId="1531" xr:uid="{00000000-0005-0000-0000-0000F7050000}"/>
    <cellStyle name="Заголовок 3 6_46EE.2011(v1.0)" xfId="1532" xr:uid="{00000000-0005-0000-0000-0000F8050000}"/>
    <cellStyle name="Заголовок 3 7" xfId="1533" xr:uid="{00000000-0005-0000-0000-0000F9050000}"/>
    <cellStyle name="Заголовок 3 7 2" xfId="1534" xr:uid="{00000000-0005-0000-0000-0000FA050000}"/>
    <cellStyle name="Заголовок 3 7_46EE.2011(v1.0)" xfId="1535" xr:uid="{00000000-0005-0000-0000-0000FB050000}"/>
    <cellStyle name="Заголовок 3 8" xfId="1536" xr:uid="{00000000-0005-0000-0000-0000FC050000}"/>
    <cellStyle name="Заголовок 3 8 2" xfId="1537" xr:uid="{00000000-0005-0000-0000-0000FD050000}"/>
    <cellStyle name="Заголовок 3 8_46EE.2011(v1.0)" xfId="1538" xr:uid="{00000000-0005-0000-0000-0000FE050000}"/>
    <cellStyle name="Заголовок 3 9" xfId="1539" xr:uid="{00000000-0005-0000-0000-0000FF050000}"/>
    <cellStyle name="Заголовок 3 9 2" xfId="1540" xr:uid="{00000000-0005-0000-0000-000000060000}"/>
    <cellStyle name="Заголовок 3 9_46EE.2011(v1.0)" xfId="1541" xr:uid="{00000000-0005-0000-0000-000001060000}"/>
    <cellStyle name="Заголовок 4 2" xfId="1542" xr:uid="{00000000-0005-0000-0000-000002060000}"/>
    <cellStyle name="Заголовок 4 2 2" xfId="1543" xr:uid="{00000000-0005-0000-0000-000003060000}"/>
    <cellStyle name="Заголовок 4 3" xfId="1544" xr:uid="{00000000-0005-0000-0000-000004060000}"/>
    <cellStyle name="Заголовок 4 3 2" xfId="1545" xr:uid="{00000000-0005-0000-0000-000005060000}"/>
    <cellStyle name="Заголовок 4 4" xfId="1546" xr:uid="{00000000-0005-0000-0000-000006060000}"/>
    <cellStyle name="Заголовок 4 4 2" xfId="1547" xr:uid="{00000000-0005-0000-0000-000007060000}"/>
    <cellStyle name="Заголовок 4 5" xfId="1548" xr:uid="{00000000-0005-0000-0000-000008060000}"/>
    <cellStyle name="Заголовок 4 5 2" xfId="1549" xr:uid="{00000000-0005-0000-0000-000009060000}"/>
    <cellStyle name="Заголовок 4 6" xfId="1550" xr:uid="{00000000-0005-0000-0000-00000A060000}"/>
    <cellStyle name="Заголовок 4 6 2" xfId="1551" xr:uid="{00000000-0005-0000-0000-00000B060000}"/>
    <cellStyle name="Заголовок 4 7" xfId="1552" xr:uid="{00000000-0005-0000-0000-00000C060000}"/>
    <cellStyle name="Заголовок 4 7 2" xfId="1553" xr:uid="{00000000-0005-0000-0000-00000D060000}"/>
    <cellStyle name="Заголовок 4 8" xfId="1554" xr:uid="{00000000-0005-0000-0000-00000E060000}"/>
    <cellStyle name="Заголовок 4 8 2" xfId="1555" xr:uid="{00000000-0005-0000-0000-00000F060000}"/>
    <cellStyle name="Заголовок 4 9" xfId="1556" xr:uid="{00000000-0005-0000-0000-000010060000}"/>
    <cellStyle name="Заголовок 4 9 2" xfId="1557" xr:uid="{00000000-0005-0000-0000-000011060000}"/>
    <cellStyle name="ЗАГОЛОВОК1" xfId="1558" xr:uid="{00000000-0005-0000-0000-000012060000}"/>
    <cellStyle name="ЗАГОЛОВОК2" xfId="1559" xr:uid="{00000000-0005-0000-0000-000013060000}"/>
    <cellStyle name="ЗаголовокСтолбца" xfId="1560" xr:uid="{00000000-0005-0000-0000-000014060000}"/>
    <cellStyle name="Защитный" xfId="1561" xr:uid="{00000000-0005-0000-0000-000015060000}"/>
    <cellStyle name="Значение" xfId="1562" xr:uid="{00000000-0005-0000-0000-000016060000}"/>
    <cellStyle name="Значения" xfId="2085" xr:uid="{00000000-0005-0000-0000-000017060000}"/>
    <cellStyle name="Зоголовок" xfId="1563" xr:uid="{00000000-0005-0000-0000-000018060000}"/>
    <cellStyle name="Итог 2" xfId="1564" xr:uid="{00000000-0005-0000-0000-000019060000}"/>
    <cellStyle name="Итог 2 2" xfId="1565" xr:uid="{00000000-0005-0000-0000-00001A060000}"/>
    <cellStyle name="Итог 2_46EE.2011(v1.0)" xfId="1566" xr:uid="{00000000-0005-0000-0000-00001B060000}"/>
    <cellStyle name="Итог 3" xfId="1567" xr:uid="{00000000-0005-0000-0000-00001C060000}"/>
    <cellStyle name="Итог 3 2" xfId="1568" xr:uid="{00000000-0005-0000-0000-00001D060000}"/>
    <cellStyle name="Итог 3_46EE.2011(v1.0)" xfId="1569" xr:uid="{00000000-0005-0000-0000-00001E060000}"/>
    <cellStyle name="Итог 4" xfId="1570" xr:uid="{00000000-0005-0000-0000-00001F060000}"/>
    <cellStyle name="Итог 4 2" xfId="1571" xr:uid="{00000000-0005-0000-0000-000020060000}"/>
    <cellStyle name="Итог 4_46EE.2011(v1.0)" xfId="1572" xr:uid="{00000000-0005-0000-0000-000021060000}"/>
    <cellStyle name="Итог 5" xfId="1573" xr:uid="{00000000-0005-0000-0000-000022060000}"/>
    <cellStyle name="Итог 5 2" xfId="1574" xr:uid="{00000000-0005-0000-0000-000023060000}"/>
    <cellStyle name="Итог 5_46EE.2011(v1.0)" xfId="1575" xr:uid="{00000000-0005-0000-0000-000024060000}"/>
    <cellStyle name="Итог 6" xfId="1576" xr:uid="{00000000-0005-0000-0000-000025060000}"/>
    <cellStyle name="Итог 6 2" xfId="1577" xr:uid="{00000000-0005-0000-0000-000026060000}"/>
    <cellStyle name="Итог 6_46EE.2011(v1.0)" xfId="1578" xr:uid="{00000000-0005-0000-0000-000027060000}"/>
    <cellStyle name="Итог 7" xfId="1579" xr:uid="{00000000-0005-0000-0000-000028060000}"/>
    <cellStyle name="Итог 7 2" xfId="1580" xr:uid="{00000000-0005-0000-0000-000029060000}"/>
    <cellStyle name="Итог 7_46EE.2011(v1.0)" xfId="1581" xr:uid="{00000000-0005-0000-0000-00002A060000}"/>
    <cellStyle name="Итог 8" xfId="1582" xr:uid="{00000000-0005-0000-0000-00002B060000}"/>
    <cellStyle name="Итог 8 2" xfId="1583" xr:uid="{00000000-0005-0000-0000-00002C060000}"/>
    <cellStyle name="Итог 8_46EE.2011(v1.0)" xfId="1584" xr:uid="{00000000-0005-0000-0000-00002D060000}"/>
    <cellStyle name="Итог 9" xfId="1585" xr:uid="{00000000-0005-0000-0000-00002E060000}"/>
    <cellStyle name="Итог 9 2" xfId="1586" xr:uid="{00000000-0005-0000-0000-00002F060000}"/>
    <cellStyle name="Итог 9_46EE.2011(v1.0)" xfId="1587" xr:uid="{00000000-0005-0000-0000-000030060000}"/>
    <cellStyle name="Итого" xfId="1588" xr:uid="{00000000-0005-0000-0000-000031060000}"/>
    <cellStyle name="ИТОГОВЫЙ" xfId="1589" xr:uid="{00000000-0005-0000-0000-000032060000}"/>
    <cellStyle name="ИТОГОВЫЙ 2" xfId="1590" xr:uid="{00000000-0005-0000-0000-000033060000}"/>
    <cellStyle name="ИТОГОВЫЙ 3" xfId="1591" xr:uid="{00000000-0005-0000-0000-000034060000}"/>
    <cellStyle name="ИТОГОВЫЙ 4" xfId="1592" xr:uid="{00000000-0005-0000-0000-000035060000}"/>
    <cellStyle name="ИТОГОВЫЙ 5" xfId="1593" xr:uid="{00000000-0005-0000-0000-000036060000}"/>
    <cellStyle name="ИТОГОВЫЙ 6" xfId="1594" xr:uid="{00000000-0005-0000-0000-000037060000}"/>
    <cellStyle name="ИТОГОВЫЙ 7" xfId="1595" xr:uid="{00000000-0005-0000-0000-000038060000}"/>
    <cellStyle name="ИТОГОВЫЙ 8" xfId="1596" xr:uid="{00000000-0005-0000-0000-000039060000}"/>
    <cellStyle name="ИТОГОВЫЙ 9" xfId="1597" xr:uid="{00000000-0005-0000-0000-00003A060000}"/>
    <cellStyle name="ИТОГОВЫЙ_1" xfId="1598" xr:uid="{00000000-0005-0000-0000-00003B060000}"/>
    <cellStyle name="Контрольная ячейка 2" xfId="1599" xr:uid="{00000000-0005-0000-0000-00003C060000}"/>
    <cellStyle name="Контрольная ячейка 2 2" xfId="1600" xr:uid="{00000000-0005-0000-0000-00003D060000}"/>
    <cellStyle name="Контрольная ячейка 2_46EE.2011(v1.0)" xfId="1601" xr:uid="{00000000-0005-0000-0000-00003E060000}"/>
    <cellStyle name="Контрольная ячейка 3" xfId="1602" xr:uid="{00000000-0005-0000-0000-00003F060000}"/>
    <cellStyle name="Контрольная ячейка 3 2" xfId="1603" xr:uid="{00000000-0005-0000-0000-000040060000}"/>
    <cellStyle name="Контрольная ячейка 3_46EE.2011(v1.0)" xfId="1604" xr:uid="{00000000-0005-0000-0000-000041060000}"/>
    <cellStyle name="Контрольная ячейка 4" xfId="1605" xr:uid="{00000000-0005-0000-0000-000042060000}"/>
    <cellStyle name="Контрольная ячейка 4 2" xfId="1606" xr:uid="{00000000-0005-0000-0000-000043060000}"/>
    <cellStyle name="Контрольная ячейка 4_46EE.2011(v1.0)" xfId="1607" xr:uid="{00000000-0005-0000-0000-000044060000}"/>
    <cellStyle name="Контрольная ячейка 5" xfId="1608" xr:uid="{00000000-0005-0000-0000-000045060000}"/>
    <cellStyle name="Контрольная ячейка 5 2" xfId="1609" xr:uid="{00000000-0005-0000-0000-000046060000}"/>
    <cellStyle name="Контрольная ячейка 5_46EE.2011(v1.0)" xfId="1610" xr:uid="{00000000-0005-0000-0000-000047060000}"/>
    <cellStyle name="Контрольная ячейка 6" xfId="1611" xr:uid="{00000000-0005-0000-0000-000048060000}"/>
    <cellStyle name="Контрольная ячейка 6 2" xfId="1612" xr:uid="{00000000-0005-0000-0000-000049060000}"/>
    <cellStyle name="Контрольная ячейка 6_46EE.2011(v1.0)" xfId="1613" xr:uid="{00000000-0005-0000-0000-00004A060000}"/>
    <cellStyle name="Контрольная ячейка 7" xfId="1614" xr:uid="{00000000-0005-0000-0000-00004B060000}"/>
    <cellStyle name="Контрольная ячейка 7 2" xfId="1615" xr:uid="{00000000-0005-0000-0000-00004C060000}"/>
    <cellStyle name="Контрольная ячейка 7_46EE.2011(v1.0)" xfId="1616" xr:uid="{00000000-0005-0000-0000-00004D060000}"/>
    <cellStyle name="Контрольная ячейка 8" xfId="1617" xr:uid="{00000000-0005-0000-0000-00004E060000}"/>
    <cellStyle name="Контрольная ячейка 8 2" xfId="1618" xr:uid="{00000000-0005-0000-0000-00004F060000}"/>
    <cellStyle name="Контрольная ячейка 8_46EE.2011(v1.0)" xfId="1619" xr:uid="{00000000-0005-0000-0000-000050060000}"/>
    <cellStyle name="Контрольная ячейка 9" xfId="1620" xr:uid="{00000000-0005-0000-0000-000051060000}"/>
    <cellStyle name="Контрольная ячейка 9 2" xfId="1621" xr:uid="{00000000-0005-0000-0000-000052060000}"/>
    <cellStyle name="Контрольная ячейка 9_46EE.2011(v1.0)" xfId="1622" xr:uid="{00000000-0005-0000-0000-000053060000}"/>
    <cellStyle name="Миша (бланки отчетности)" xfId="1623" xr:uid="{00000000-0005-0000-0000-000054060000}"/>
    <cellStyle name="Мои наименования показателей" xfId="1624" xr:uid="{00000000-0005-0000-0000-000055060000}"/>
    <cellStyle name="Мои наименования показателей 2" xfId="1625" xr:uid="{00000000-0005-0000-0000-000056060000}"/>
    <cellStyle name="Мои наименования показателей 2 2" xfId="1626" xr:uid="{00000000-0005-0000-0000-000057060000}"/>
    <cellStyle name="Мои наименования показателей 2 3" xfId="1627" xr:uid="{00000000-0005-0000-0000-000058060000}"/>
    <cellStyle name="Мои наименования показателей 2 4" xfId="1628" xr:uid="{00000000-0005-0000-0000-000059060000}"/>
    <cellStyle name="Мои наименования показателей 2 5" xfId="1629" xr:uid="{00000000-0005-0000-0000-00005A060000}"/>
    <cellStyle name="Мои наименования показателей 2 6" xfId="1630" xr:uid="{00000000-0005-0000-0000-00005B060000}"/>
    <cellStyle name="Мои наименования показателей 2 7" xfId="1631" xr:uid="{00000000-0005-0000-0000-00005C060000}"/>
    <cellStyle name="Мои наименования показателей 2 8" xfId="1632" xr:uid="{00000000-0005-0000-0000-00005D060000}"/>
    <cellStyle name="Мои наименования показателей 2 9" xfId="1633" xr:uid="{00000000-0005-0000-0000-00005E060000}"/>
    <cellStyle name="Мои наименования показателей 2_1" xfId="1634" xr:uid="{00000000-0005-0000-0000-00005F060000}"/>
    <cellStyle name="Мои наименования показателей 3" xfId="1635" xr:uid="{00000000-0005-0000-0000-000060060000}"/>
    <cellStyle name="Мои наименования показателей 3 2" xfId="1636" xr:uid="{00000000-0005-0000-0000-000061060000}"/>
    <cellStyle name="Мои наименования показателей 3 3" xfId="1637" xr:uid="{00000000-0005-0000-0000-000062060000}"/>
    <cellStyle name="Мои наименования показателей 3 4" xfId="1638" xr:uid="{00000000-0005-0000-0000-000063060000}"/>
    <cellStyle name="Мои наименования показателей 3 5" xfId="1639" xr:uid="{00000000-0005-0000-0000-000064060000}"/>
    <cellStyle name="Мои наименования показателей 3 6" xfId="1640" xr:uid="{00000000-0005-0000-0000-000065060000}"/>
    <cellStyle name="Мои наименования показателей 3 7" xfId="1641" xr:uid="{00000000-0005-0000-0000-000066060000}"/>
    <cellStyle name="Мои наименования показателей 3 8" xfId="1642" xr:uid="{00000000-0005-0000-0000-000067060000}"/>
    <cellStyle name="Мои наименования показателей 3 9" xfId="1643" xr:uid="{00000000-0005-0000-0000-000068060000}"/>
    <cellStyle name="Мои наименования показателей 3_1" xfId="1644" xr:uid="{00000000-0005-0000-0000-000069060000}"/>
    <cellStyle name="Мои наименования показателей 4" xfId="1645" xr:uid="{00000000-0005-0000-0000-00006A060000}"/>
    <cellStyle name="Мои наименования показателей 4 2" xfId="1646" xr:uid="{00000000-0005-0000-0000-00006B060000}"/>
    <cellStyle name="Мои наименования показателей 4 3" xfId="1647" xr:uid="{00000000-0005-0000-0000-00006C060000}"/>
    <cellStyle name="Мои наименования показателей 4 4" xfId="1648" xr:uid="{00000000-0005-0000-0000-00006D060000}"/>
    <cellStyle name="Мои наименования показателей 4 5" xfId="1649" xr:uid="{00000000-0005-0000-0000-00006E060000}"/>
    <cellStyle name="Мои наименования показателей 4 6" xfId="1650" xr:uid="{00000000-0005-0000-0000-00006F060000}"/>
    <cellStyle name="Мои наименования показателей 4 7" xfId="1651" xr:uid="{00000000-0005-0000-0000-000070060000}"/>
    <cellStyle name="Мои наименования показателей 4 8" xfId="1652" xr:uid="{00000000-0005-0000-0000-000071060000}"/>
    <cellStyle name="Мои наименования показателей 4 9" xfId="1653" xr:uid="{00000000-0005-0000-0000-000072060000}"/>
    <cellStyle name="Мои наименования показателей 4_1" xfId="1654" xr:uid="{00000000-0005-0000-0000-000073060000}"/>
    <cellStyle name="Мои наименования показателей 5" xfId="1655" xr:uid="{00000000-0005-0000-0000-000074060000}"/>
    <cellStyle name="Мои наименования показателей 5 2" xfId="1656" xr:uid="{00000000-0005-0000-0000-000075060000}"/>
    <cellStyle name="Мои наименования показателей 5 3" xfId="1657" xr:uid="{00000000-0005-0000-0000-000076060000}"/>
    <cellStyle name="Мои наименования показателей 5 4" xfId="1658" xr:uid="{00000000-0005-0000-0000-000077060000}"/>
    <cellStyle name="Мои наименования показателей 5 5" xfId="1659" xr:uid="{00000000-0005-0000-0000-000078060000}"/>
    <cellStyle name="Мои наименования показателей 5 6" xfId="1660" xr:uid="{00000000-0005-0000-0000-000079060000}"/>
    <cellStyle name="Мои наименования показателей 5 7" xfId="1661" xr:uid="{00000000-0005-0000-0000-00007A060000}"/>
    <cellStyle name="Мои наименования показателей 5 8" xfId="1662" xr:uid="{00000000-0005-0000-0000-00007B060000}"/>
    <cellStyle name="Мои наименования показателей 5 9" xfId="1663" xr:uid="{00000000-0005-0000-0000-00007C060000}"/>
    <cellStyle name="Мои наименования показателей 5_1" xfId="1664" xr:uid="{00000000-0005-0000-0000-00007D060000}"/>
    <cellStyle name="Мои наименования показателей 6" xfId="1665" xr:uid="{00000000-0005-0000-0000-00007E060000}"/>
    <cellStyle name="Мои наименования показателей 6 2" xfId="1666" xr:uid="{00000000-0005-0000-0000-00007F060000}"/>
    <cellStyle name="Мои наименования показателей 6 3" xfId="1667" xr:uid="{00000000-0005-0000-0000-000080060000}"/>
    <cellStyle name="Мои наименования показателей 6_46EE.2011(v1.0)" xfId="1668" xr:uid="{00000000-0005-0000-0000-000081060000}"/>
    <cellStyle name="Мои наименования показателей 7" xfId="1669" xr:uid="{00000000-0005-0000-0000-000082060000}"/>
    <cellStyle name="Мои наименования показателей 7 2" xfId="1670" xr:uid="{00000000-0005-0000-0000-000083060000}"/>
    <cellStyle name="Мои наименования показателей 7 3" xfId="1671" xr:uid="{00000000-0005-0000-0000-000084060000}"/>
    <cellStyle name="Мои наименования показателей 7_46EE.2011(v1.0)" xfId="1672" xr:uid="{00000000-0005-0000-0000-000085060000}"/>
    <cellStyle name="Мои наименования показателей 8" xfId="1673" xr:uid="{00000000-0005-0000-0000-000086060000}"/>
    <cellStyle name="Мои наименования показателей 8 2" xfId="1674" xr:uid="{00000000-0005-0000-0000-000087060000}"/>
    <cellStyle name="Мои наименования показателей 8 3" xfId="1675" xr:uid="{00000000-0005-0000-0000-000088060000}"/>
    <cellStyle name="Мои наименования показателей 8_46EE.2011(v1.0)" xfId="1676" xr:uid="{00000000-0005-0000-0000-000089060000}"/>
    <cellStyle name="Мои наименования показателей_46EE.2011" xfId="1677" xr:uid="{00000000-0005-0000-0000-00008A060000}"/>
    <cellStyle name="Мой заголовок" xfId="1678" xr:uid="{00000000-0005-0000-0000-00008B060000}"/>
    <cellStyle name="Мой заголовок листа" xfId="1679" xr:uid="{00000000-0005-0000-0000-00008C060000}"/>
    <cellStyle name="Мой заголовок_Новая инструкция1_фст" xfId="1680" xr:uid="{00000000-0005-0000-0000-00008D060000}"/>
    <cellStyle name="назв фил" xfId="1681" xr:uid="{00000000-0005-0000-0000-00008E060000}"/>
    <cellStyle name="Название 2" xfId="1682" xr:uid="{00000000-0005-0000-0000-00008F060000}"/>
    <cellStyle name="Название 2 2" xfId="1683" xr:uid="{00000000-0005-0000-0000-000090060000}"/>
    <cellStyle name="Название 3" xfId="1684" xr:uid="{00000000-0005-0000-0000-000091060000}"/>
    <cellStyle name="Название 3 2" xfId="1685" xr:uid="{00000000-0005-0000-0000-000092060000}"/>
    <cellStyle name="Название 4" xfId="1686" xr:uid="{00000000-0005-0000-0000-000093060000}"/>
    <cellStyle name="Название 4 2" xfId="1687" xr:uid="{00000000-0005-0000-0000-000094060000}"/>
    <cellStyle name="Название 5" xfId="1688" xr:uid="{00000000-0005-0000-0000-000095060000}"/>
    <cellStyle name="Название 5 2" xfId="1689" xr:uid="{00000000-0005-0000-0000-000096060000}"/>
    <cellStyle name="Название 6" xfId="1690" xr:uid="{00000000-0005-0000-0000-000097060000}"/>
    <cellStyle name="Название 6 2" xfId="1691" xr:uid="{00000000-0005-0000-0000-000098060000}"/>
    <cellStyle name="Название 7" xfId="1692" xr:uid="{00000000-0005-0000-0000-000099060000}"/>
    <cellStyle name="Название 7 2" xfId="1693" xr:uid="{00000000-0005-0000-0000-00009A060000}"/>
    <cellStyle name="Название 8" xfId="1694" xr:uid="{00000000-0005-0000-0000-00009B060000}"/>
    <cellStyle name="Название 8 2" xfId="1695" xr:uid="{00000000-0005-0000-0000-00009C060000}"/>
    <cellStyle name="Название 9" xfId="1696" xr:uid="{00000000-0005-0000-0000-00009D060000}"/>
    <cellStyle name="Название 9 2" xfId="1697" xr:uid="{00000000-0005-0000-0000-00009E060000}"/>
    <cellStyle name="Невидимый" xfId="1698" xr:uid="{00000000-0005-0000-0000-00009F060000}"/>
    <cellStyle name="Нейтральный 2" xfId="1699" xr:uid="{00000000-0005-0000-0000-0000A0060000}"/>
    <cellStyle name="Нейтральный 2 2" xfId="1700" xr:uid="{00000000-0005-0000-0000-0000A1060000}"/>
    <cellStyle name="Нейтральный 3" xfId="1701" xr:uid="{00000000-0005-0000-0000-0000A2060000}"/>
    <cellStyle name="Нейтральный 3 2" xfId="1702" xr:uid="{00000000-0005-0000-0000-0000A3060000}"/>
    <cellStyle name="Нейтральный 4" xfId="1703" xr:uid="{00000000-0005-0000-0000-0000A4060000}"/>
    <cellStyle name="Нейтральный 4 2" xfId="1704" xr:uid="{00000000-0005-0000-0000-0000A5060000}"/>
    <cellStyle name="Нейтральный 5" xfId="1705" xr:uid="{00000000-0005-0000-0000-0000A6060000}"/>
    <cellStyle name="Нейтральный 5 2" xfId="1706" xr:uid="{00000000-0005-0000-0000-0000A7060000}"/>
    <cellStyle name="Нейтральный 6" xfId="1707" xr:uid="{00000000-0005-0000-0000-0000A8060000}"/>
    <cellStyle name="Нейтральный 6 2" xfId="1708" xr:uid="{00000000-0005-0000-0000-0000A9060000}"/>
    <cellStyle name="Нейтральный 7" xfId="1709" xr:uid="{00000000-0005-0000-0000-0000AA060000}"/>
    <cellStyle name="Нейтральный 7 2" xfId="1710" xr:uid="{00000000-0005-0000-0000-0000AB060000}"/>
    <cellStyle name="Нейтральный 8" xfId="1711" xr:uid="{00000000-0005-0000-0000-0000AC060000}"/>
    <cellStyle name="Нейтральный 8 2" xfId="1712" xr:uid="{00000000-0005-0000-0000-0000AD060000}"/>
    <cellStyle name="Нейтральный 9" xfId="1713" xr:uid="{00000000-0005-0000-0000-0000AE060000}"/>
    <cellStyle name="Нейтральный 9 2" xfId="1714" xr:uid="{00000000-0005-0000-0000-0000AF060000}"/>
    <cellStyle name="Низ1" xfId="1715" xr:uid="{00000000-0005-0000-0000-0000B0060000}"/>
    <cellStyle name="Низ2" xfId="1716" xr:uid="{00000000-0005-0000-0000-0000B1060000}"/>
    <cellStyle name="Обычный" xfId="0" builtinId="0"/>
    <cellStyle name="Обычный 10" xfId="1717" xr:uid="{00000000-0005-0000-0000-0000B3060000}"/>
    <cellStyle name="Обычный 10 2" xfId="1718" xr:uid="{00000000-0005-0000-0000-0000B4060000}"/>
    <cellStyle name="Обычный 10 3" xfId="1719" xr:uid="{00000000-0005-0000-0000-0000B5060000}"/>
    <cellStyle name="Обычный 100 2" xfId="2086" xr:uid="{00000000-0005-0000-0000-0000B6060000}"/>
    <cellStyle name="Обычный 11" xfId="1720" xr:uid="{00000000-0005-0000-0000-0000B7060000}"/>
    <cellStyle name="Обычный 11 2" xfId="1721" xr:uid="{00000000-0005-0000-0000-0000B8060000}"/>
    <cellStyle name="Обычный 11 3" xfId="1722" xr:uid="{00000000-0005-0000-0000-0000B9060000}"/>
    <cellStyle name="Обычный 11 3 2" xfId="1723" xr:uid="{00000000-0005-0000-0000-0000BA060000}"/>
    <cellStyle name="Обычный 11 4" xfId="1724" xr:uid="{00000000-0005-0000-0000-0000BB060000}"/>
    <cellStyle name="Обычный 11 5" xfId="2087" xr:uid="{00000000-0005-0000-0000-0000BC060000}"/>
    <cellStyle name="Обычный 11 6" xfId="2088" xr:uid="{00000000-0005-0000-0000-0000BD060000}"/>
    <cellStyle name="Обычный 11_46EE.2011(v1.2)" xfId="1725" xr:uid="{00000000-0005-0000-0000-0000BE060000}"/>
    <cellStyle name="Обычный 12" xfId="1726" xr:uid="{00000000-0005-0000-0000-0000BF060000}"/>
    <cellStyle name="Обычный 12 2" xfId="1727" xr:uid="{00000000-0005-0000-0000-0000C0060000}"/>
    <cellStyle name="Обычный 12 3" xfId="1728" xr:uid="{00000000-0005-0000-0000-0000C1060000}"/>
    <cellStyle name="Обычный 12 3 2" xfId="1729" xr:uid="{00000000-0005-0000-0000-0000C2060000}"/>
    <cellStyle name="Обычный 12 3 2 2" xfId="1730" xr:uid="{00000000-0005-0000-0000-0000C3060000}"/>
    <cellStyle name="Обычный 12 3 2 3" xfId="2089" xr:uid="{00000000-0005-0000-0000-0000C4060000}"/>
    <cellStyle name="Обычный 12 4" xfId="1731" xr:uid="{00000000-0005-0000-0000-0000C5060000}"/>
    <cellStyle name="Обычный 13" xfId="9" xr:uid="{00000000-0005-0000-0000-0000C6060000}"/>
    <cellStyle name="Обычный 13 2" xfId="1732" xr:uid="{00000000-0005-0000-0000-0000C7060000}"/>
    <cellStyle name="Обычный 14" xfId="1733" xr:uid="{00000000-0005-0000-0000-0000C8060000}"/>
    <cellStyle name="Обычный 14 2" xfId="1734" xr:uid="{00000000-0005-0000-0000-0000C9060000}"/>
    <cellStyle name="Обычный 14 2 2" xfId="1735" xr:uid="{00000000-0005-0000-0000-0000CA060000}"/>
    <cellStyle name="Обычный 14 3" xfId="1736" xr:uid="{00000000-0005-0000-0000-0000CB060000}"/>
    <cellStyle name="Обычный 15" xfId="1737" xr:uid="{00000000-0005-0000-0000-0000CC060000}"/>
    <cellStyle name="Обычный 15 2" xfId="1738" xr:uid="{00000000-0005-0000-0000-0000CD060000}"/>
    <cellStyle name="Обычный 16" xfId="1739" xr:uid="{00000000-0005-0000-0000-0000CE060000}"/>
    <cellStyle name="Обычный 17" xfId="1740" xr:uid="{00000000-0005-0000-0000-0000CF060000}"/>
    <cellStyle name="Обычный 17 2" xfId="1741" xr:uid="{00000000-0005-0000-0000-0000D0060000}"/>
    <cellStyle name="Обычный 18" xfId="1742" xr:uid="{00000000-0005-0000-0000-0000D1060000}"/>
    <cellStyle name="Обычный 18 2" xfId="1743" xr:uid="{00000000-0005-0000-0000-0000D2060000}"/>
    <cellStyle name="Обычный 19" xfId="1744" xr:uid="{00000000-0005-0000-0000-0000D3060000}"/>
    <cellStyle name="Обычный 2" xfId="1" xr:uid="{00000000-0005-0000-0000-0000D4060000}"/>
    <cellStyle name="Обычный 2 10" xfId="8" xr:uid="{00000000-0005-0000-0000-0000D5060000}"/>
    <cellStyle name="Обычный 2 14" xfId="1745" xr:uid="{00000000-0005-0000-0000-0000D6060000}"/>
    <cellStyle name="Обычный 2 2" xfId="4" xr:uid="{00000000-0005-0000-0000-0000D7060000}"/>
    <cellStyle name="Обычный 2 2 2" xfId="1746" xr:uid="{00000000-0005-0000-0000-0000D8060000}"/>
    <cellStyle name="Обычный 2 2 2 2" xfId="1747" xr:uid="{00000000-0005-0000-0000-0000D9060000}"/>
    <cellStyle name="Обычный 2 2 2 3" xfId="1748" xr:uid="{00000000-0005-0000-0000-0000DA060000}"/>
    <cellStyle name="Обычный 2 2 3" xfId="1749" xr:uid="{00000000-0005-0000-0000-0000DB060000}"/>
    <cellStyle name="Обычный 2 2 4" xfId="1750" xr:uid="{00000000-0005-0000-0000-0000DC060000}"/>
    <cellStyle name="Обычный 2 2 5" xfId="2074" xr:uid="{00000000-0005-0000-0000-0000DD060000}"/>
    <cellStyle name="Обычный 2 2_46EE.2011(v1.0)" xfId="1751" xr:uid="{00000000-0005-0000-0000-0000DE060000}"/>
    <cellStyle name="Обычный 2 3" xfId="1752" xr:uid="{00000000-0005-0000-0000-0000DF060000}"/>
    <cellStyle name="Обычный 2 3 2" xfId="1753" xr:uid="{00000000-0005-0000-0000-0000E0060000}"/>
    <cellStyle name="Обычный 2 3 3" xfId="1754" xr:uid="{00000000-0005-0000-0000-0000E1060000}"/>
    <cellStyle name="Обычный 2 3 4" xfId="2090" xr:uid="{00000000-0005-0000-0000-0000E2060000}"/>
    <cellStyle name="Обычный 2 3_46EE.2011(v1.0)" xfId="1755" xr:uid="{00000000-0005-0000-0000-0000E3060000}"/>
    <cellStyle name="Обычный 2 4" xfId="1756" xr:uid="{00000000-0005-0000-0000-0000E4060000}"/>
    <cellStyle name="Обычный 2 4 2" xfId="1757" xr:uid="{00000000-0005-0000-0000-0000E5060000}"/>
    <cellStyle name="Обычный 2 4 3" xfId="1758" xr:uid="{00000000-0005-0000-0000-0000E6060000}"/>
    <cellStyle name="Обычный 2 4_46EE.2011(v1.0)" xfId="1759" xr:uid="{00000000-0005-0000-0000-0000E7060000}"/>
    <cellStyle name="Обычный 2 5" xfId="1760" xr:uid="{00000000-0005-0000-0000-0000E8060000}"/>
    <cellStyle name="Обычный 2 5 2" xfId="1761" xr:uid="{00000000-0005-0000-0000-0000E9060000}"/>
    <cellStyle name="Обычный 2 5 3" xfId="1762" xr:uid="{00000000-0005-0000-0000-0000EA060000}"/>
    <cellStyle name="Обычный 2 5_46EE.2011(v1.0)" xfId="1763" xr:uid="{00000000-0005-0000-0000-0000EB060000}"/>
    <cellStyle name="Обычный 2 6" xfId="1764" xr:uid="{00000000-0005-0000-0000-0000EC060000}"/>
    <cellStyle name="Обычный 2 6 2" xfId="1765" xr:uid="{00000000-0005-0000-0000-0000ED060000}"/>
    <cellStyle name="Обычный 2 6 3" xfId="1766" xr:uid="{00000000-0005-0000-0000-0000EE060000}"/>
    <cellStyle name="Обычный 2 6_46EE.2011(v1.0)" xfId="1767" xr:uid="{00000000-0005-0000-0000-0000EF060000}"/>
    <cellStyle name="Обычный 2 7" xfId="1768" xr:uid="{00000000-0005-0000-0000-0000F0060000}"/>
    <cellStyle name="Обычный 2 8" xfId="1769" xr:uid="{00000000-0005-0000-0000-0000F1060000}"/>
    <cellStyle name="Обычный 2 9" xfId="1770" xr:uid="{00000000-0005-0000-0000-0000F2060000}"/>
    <cellStyle name="Обычный 2_1" xfId="1771" xr:uid="{00000000-0005-0000-0000-0000F3060000}"/>
    <cellStyle name="Обычный 20" xfId="1772" xr:uid="{00000000-0005-0000-0000-0000F4060000}"/>
    <cellStyle name="Обычный 21" xfId="1773" xr:uid="{00000000-0005-0000-0000-0000F5060000}"/>
    <cellStyle name="Обычный 22" xfId="1774" xr:uid="{00000000-0005-0000-0000-0000F6060000}"/>
    <cellStyle name="Обычный 23" xfId="1775" xr:uid="{00000000-0005-0000-0000-0000F7060000}"/>
    <cellStyle name="Обычный 24" xfId="1776" xr:uid="{00000000-0005-0000-0000-0000F8060000}"/>
    <cellStyle name="Обычный 25" xfId="1777" xr:uid="{00000000-0005-0000-0000-0000F9060000}"/>
    <cellStyle name="Обычный 26" xfId="1778" xr:uid="{00000000-0005-0000-0000-0000FA060000}"/>
    <cellStyle name="Обычный 27" xfId="1779" xr:uid="{00000000-0005-0000-0000-0000FB060000}"/>
    <cellStyle name="Обычный 28" xfId="1780" xr:uid="{00000000-0005-0000-0000-0000FC060000}"/>
    <cellStyle name="Обычный 29" xfId="1781" xr:uid="{00000000-0005-0000-0000-0000FD060000}"/>
    <cellStyle name="Обычный 3" xfId="3" xr:uid="{00000000-0005-0000-0000-0000FE060000}"/>
    <cellStyle name="Обычный 3 2" xfId="1782" xr:uid="{00000000-0005-0000-0000-0000FF060000}"/>
    <cellStyle name="Обычный 3 2 2" xfId="1783" xr:uid="{00000000-0005-0000-0000-000000070000}"/>
    <cellStyle name="Обычный 3 2 2 2" xfId="1784" xr:uid="{00000000-0005-0000-0000-000001070000}"/>
    <cellStyle name="Обычный 3 2 3" xfId="1785" xr:uid="{00000000-0005-0000-0000-000002070000}"/>
    <cellStyle name="Обычный 3 3" xfId="1786" xr:uid="{00000000-0005-0000-0000-000003070000}"/>
    <cellStyle name="Обычный 3 3 2" xfId="1787" xr:uid="{00000000-0005-0000-0000-000004070000}"/>
    <cellStyle name="Обычный 3 3 3" xfId="1788" xr:uid="{00000000-0005-0000-0000-000005070000}"/>
    <cellStyle name="Обычный 3 4" xfId="1789" xr:uid="{00000000-0005-0000-0000-000006070000}"/>
    <cellStyle name="Обычный 30" xfId="1790" xr:uid="{00000000-0005-0000-0000-000007070000}"/>
    <cellStyle name="Обычный 31" xfId="1791" xr:uid="{00000000-0005-0000-0000-000008070000}"/>
    <cellStyle name="Обычный 32" xfId="2072" xr:uid="{00000000-0005-0000-0000-000009070000}"/>
    <cellStyle name="Обычный 33" xfId="2076" xr:uid="{00000000-0005-0000-0000-00000A070000}"/>
    <cellStyle name="Обычный 34" xfId="2091" xr:uid="{00000000-0005-0000-0000-00000B070000}"/>
    <cellStyle name="Обычный 4" xfId="6" xr:uid="{00000000-0005-0000-0000-00000C070000}"/>
    <cellStyle name="Обычный 4 2" xfId="1792" xr:uid="{00000000-0005-0000-0000-00000D070000}"/>
    <cellStyle name="Обычный 4 2 2" xfId="1793" xr:uid="{00000000-0005-0000-0000-00000E070000}"/>
    <cellStyle name="Обычный 4 2_BALANCE.WARM.2011YEAR(v1.5)" xfId="1794" xr:uid="{00000000-0005-0000-0000-00000F070000}"/>
    <cellStyle name="Обычный 4 3" xfId="1795" xr:uid="{00000000-0005-0000-0000-000010070000}"/>
    <cellStyle name="Обычный 4 4" xfId="1796" xr:uid="{00000000-0005-0000-0000-000011070000}"/>
    <cellStyle name="Обычный 4 5" xfId="1797" xr:uid="{00000000-0005-0000-0000-000012070000}"/>
    <cellStyle name="Обычный 4 6" xfId="2071" xr:uid="{00000000-0005-0000-0000-000013070000}"/>
    <cellStyle name="Обычный 4 7" xfId="2073" xr:uid="{00000000-0005-0000-0000-000014070000}"/>
    <cellStyle name="Обычный 4 8" xfId="2075" xr:uid="{00000000-0005-0000-0000-000015070000}"/>
    <cellStyle name="Обычный 4 9" xfId="2109" xr:uid="{00000000-0005-0000-0000-000016070000}"/>
    <cellStyle name="Обычный 4_ARMRAZR" xfId="1798" xr:uid="{00000000-0005-0000-0000-000017070000}"/>
    <cellStyle name="Обычный 5" xfId="5" xr:uid="{00000000-0005-0000-0000-000018070000}"/>
    <cellStyle name="Обычный 5 2" xfId="1799" xr:uid="{00000000-0005-0000-0000-000019070000}"/>
    <cellStyle name="Обычный 5 3" xfId="1800" xr:uid="{00000000-0005-0000-0000-00001A070000}"/>
    <cellStyle name="Обычный 6" xfId="2" xr:uid="{00000000-0005-0000-0000-00001B070000}"/>
    <cellStyle name="Обычный 6 2" xfId="1801" xr:uid="{00000000-0005-0000-0000-00001C070000}"/>
    <cellStyle name="Обычный 6 3" xfId="1802" xr:uid="{00000000-0005-0000-0000-00001D070000}"/>
    <cellStyle name="Обычный 7" xfId="7" xr:uid="{00000000-0005-0000-0000-00001E070000}"/>
    <cellStyle name="Обычный 7 2" xfId="2070" xr:uid="{00000000-0005-0000-0000-00001F070000}"/>
    <cellStyle name="Обычный 8" xfId="1803" xr:uid="{00000000-0005-0000-0000-000020070000}"/>
    <cellStyle name="Обычный 8 2" xfId="1804" xr:uid="{00000000-0005-0000-0000-000021070000}"/>
    <cellStyle name="Обычный 9" xfId="1805" xr:uid="{00000000-0005-0000-0000-000022070000}"/>
    <cellStyle name="Обычный 9 2" xfId="1806" xr:uid="{00000000-0005-0000-0000-000023070000}"/>
    <cellStyle name="Обычный 9 2 2" xfId="1807" xr:uid="{00000000-0005-0000-0000-000024070000}"/>
    <cellStyle name="Обычный 9 3" xfId="1808" xr:uid="{00000000-0005-0000-0000-000025070000}"/>
    <cellStyle name="Ошибка" xfId="1809" xr:uid="{00000000-0005-0000-0000-000026070000}"/>
    <cellStyle name="Плохой 2" xfId="1810" xr:uid="{00000000-0005-0000-0000-000027070000}"/>
    <cellStyle name="Плохой 2 2" xfId="1811" xr:uid="{00000000-0005-0000-0000-000028070000}"/>
    <cellStyle name="Плохой 3" xfId="1812" xr:uid="{00000000-0005-0000-0000-000029070000}"/>
    <cellStyle name="Плохой 3 2" xfId="1813" xr:uid="{00000000-0005-0000-0000-00002A070000}"/>
    <cellStyle name="Плохой 4" xfId="1814" xr:uid="{00000000-0005-0000-0000-00002B070000}"/>
    <cellStyle name="Плохой 4 2" xfId="1815" xr:uid="{00000000-0005-0000-0000-00002C070000}"/>
    <cellStyle name="Плохой 5" xfId="1816" xr:uid="{00000000-0005-0000-0000-00002D070000}"/>
    <cellStyle name="Плохой 5 2" xfId="1817" xr:uid="{00000000-0005-0000-0000-00002E070000}"/>
    <cellStyle name="Плохой 6" xfId="1818" xr:uid="{00000000-0005-0000-0000-00002F070000}"/>
    <cellStyle name="Плохой 6 2" xfId="1819" xr:uid="{00000000-0005-0000-0000-000030070000}"/>
    <cellStyle name="Плохой 7" xfId="1820" xr:uid="{00000000-0005-0000-0000-000031070000}"/>
    <cellStyle name="Плохой 7 2" xfId="1821" xr:uid="{00000000-0005-0000-0000-000032070000}"/>
    <cellStyle name="Плохой 8" xfId="1822" xr:uid="{00000000-0005-0000-0000-000033070000}"/>
    <cellStyle name="Плохой 8 2" xfId="1823" xr:uid="{00000000-0005-0000-0000-000034070000}"/>
    <cellStyle name="Плохой 9" xfId="1824" xr:uid="{00000000-0005-0000-0000-000035070000}"/>
    <cellStyle name="Плохой 9 2" xfId="1825" xr:uid="{00000000-0005-0000-0000-000036070000}"/>
    <cellStyle name="По центру с переносом" xfId="1826" xr:uid="{00000000-0005-0000-0000-000037070000}"/>
    <cellStyle name="По ширине с переносом" xfId="1827" xr:uid="{00000000-0005-0000-0000-000038070000}"/>
    <cellStyle name="Подгруппа" xfId="1828" xr:uid="{00000000-0005-0000-0000-000039070000}"/>
    <cellStyle name="Поле ввода" xfId="1829" xr:uid="{00000000-0005-0000-0000-00003A070000}"/>
    <cellStyle name="Пояснение 2" xfId="1830" xr:uid="{00000000-0005-0000-0000-00003B070000}"/>
    <cellStyle name="Пояснение 2 2" xfId="1831" xr:uid="{00000000-0005-0000-0000-00003C070000}"/>
    <cellStyle name="Пояснение 3" xfId="1832" xr:uid="{00000000-0005-0000-0000-00003D070000}"/>
    <cellStyle name="Пояснение 3 2" xfId="1833" xr:uid="{00000000-0005-0000-0000-00003E070000}"/>
    <cellStyle name="Пояснение 4" xfId="1834" xr:uid="{00000000-0005-0000-0000-00003F070000}"/>
    <cellStyle name="Пояснение 4 2" xfId="1835" xr:uid="{00000000-0005-0000-0000-000040070000}"/>
    <cellStyle name="Пояснение 5" xfId="1836" xr:uid="{00000000-0005-0000-0000-000041070000}"/>
    <cellStyle name="Пояснение 5 2" xfId="1837" xr:uid="{00000000-0005-0000-0000-000042070000}"/>
    <cellStyle name="Пояснение 6" xfId="1838" xr:uid="{00000000-0005-0000-0000-000043070000}"/>
    <cellStyle name="Пояснение 6 2" xfId="1839" xr:uid="{00000000-0005-0000-0000-000044070000}"/>
    <cellStyle name="Пояснение 7" xfId="1840" xr:uid="{00000000-0005-0000-0000-000045070000}"/>
    <cellStyle name="Пояснение 7 2" xfId="1841" xr:uid="{00000000-0005-0000-0000-000046070000}"/>
    <cellStyle name="Пояснение 8" xfId="1842" xr:uid="{00000000-0005-0000-0000-000047070000}"/>
    <cellStyle name="Пояснение 8 2" xfId="1843" xr:uid="{00000000-0005-0000-0000-000048070000}"/>
    <cellStyle name="Пояснение 9" xfId="1844" xr:uid="{00000000-0005-0000-0000-000049070000}"/>
    <cellStyle name="Пояснение 9 2" xfId="1845" xr:uid="{00000000-0005-0000-0000-00004A070000}"/>
    <cellStyle name="Примечание 10" xfId="1846" xr:uid="{00000000-0005-0000-0000-00004B070000}"/>
    <cellStyle name="Примечание 10 2" xfId="1847" xr:uid="{00000000-0005-0000-0000-00004C070000}"/>
    <cellStyle name="Примечание 10 3" xfId="1848" xr:uid="{00000000-0005-0000-0000-00004D070000}"/>
    <cellStyle name="Примечание 10_46EE.2011(v1.0)" xfId="1849" xr:uid="{00000000-0005-0000-0000-00004E070000}"/>
    <cellStyle name="Примечание 11" xfId="1850" xr:uid="{00000000-0005-0000-0000-00004F070000}"/>
    <cellStyle name="Примечание 11 2" xfId="1851" xr:uid="{00000000-0005-0000-0000-000050070000}"/>
    <cellStyle name="Примечание 11 3" xfId="1852" xr:uid="{00000000-0005-0000-0000-000051070000}"/>
    <cellStyle name="Примечание 11_46EE.2011(v1.0)" xfId="1853" xr:uid="{00000000-0005-0000-0000-000052070000}"/>
    <cellStyle name="Примечание 12" xfId="1854" xr:uid="{00000000-0005-0000-0000-000053070000}"/>
    <cellStyle name="Примечание 12 2" xfId="1855" xr:uid="{00000000-0005-0000-0000-000054070000}"/>
    <cellStyle name="Примечание 12 3" xfId="1856" xr:uid="{00000000-0005-0000-0000-000055070000}"/>
    <cellStyle name="Примечание 12_46EE.2011(v1.0)" xfId="1857" xr:uid="{00000000-0005-0000-0000-000056070000}"/>
    <cellStyle name="Примечание 13" xfId="2092" xr:uid="{00000000-0005-0000-0000-000057070000}"/>
    <cellStyle name="Примечание 14" xfId="2093" xr:uid="{00000000-0005-0000-0000-000058070000}"/>
    <cellStyle name="Примечание 15" xfId="2094" xr:uid="{00000000-0005-0000-0000-000059070000}"/>
    <cellStyle name="Примечание 16" xfId="2095" xr:uid="{00000000-0005-0000-0000-00005A070000}"/>
    <cellStyle name="Примечание 17" xfId="2096" xr:uid="{00000000-0005-0000-0000-00005B070000}"/>
    <cellStyle name="Примечание 18" xfId="2097" xr:uid="{00000000-0005-0000-0000-00005C070000}"/>
    <cellStyle name="Примечание 19" xfId="2098" xr:uid="{00000000-0005-0000-0000-00005D070000}"/>
    <cellStyle name="Примечание 2" xfId="1858" xr:uid="{00000000-0005-0000-0000-00005E070000}"/>
    <cellStyle name="Примечание 2 2" xfId="1859" xr:uid="{00000000-0005-0000-0000-00005F070000}"/>
    <cellStyle name="Примечание 2 3" xfId="1860" xr:uid="{00000000-0005-0000-0000-000060070000}"/>
    <cellStyle name="Примечание 2 4" xfId="1861" xr:uid="{00000000-0005-0000-0000-000061070000}"/>
    <cellStyle name="Примечание 2 5" xfId="1862" xr:uid="{00000000-0005-0000-0000-000062070000}"/>
    <cellStyle name="Примечание 2 6" xfId="1863" xr:uid="{00000000-0005-0000-0000-000063070000}"/>
    <cellStyle name="Примечание 2 7" xfId="1864" xr:uid="{00000000-0005-0000-0000-000064070000}"/>
    <cellStyle name="Примечание 2 8" xfId="1865" xr:uid="{00000000-0005-0000-0000-000065070000}"/>
    <cellStyle name="Примечание 2 9" xfId="1866" xr:uid="{00000000-0005-0000-0000-000066070000}"/>
    <cellStyle name="Примечание 2_46EE.2011(v1.0)" xfId="1867" xr:uid="{00000000-0005-0000-0000-000067070000}"/>
    <cellStyle name="Примечание 20" xfId="2099" xr:uid="{00000000-0005-0000-0000-000068070000}"/>
    <cellStyle name="Примечание 21" xfId="2100" xr:uid="{00000000-0005-0000-0000-000069070000}"/>
    <cellStyle name="Примечание 22" xfId="2101" xr:uid="{00000000-0005-0000-0000-00006A070000}"/>
    <cellStyle name="Примечание 23" xfId="2102" xr:uid="{00000000-0005-0000-0000-00006B070000}"/>
    <cellStyle name="Примечание 24" xfId="2103" xr:uid="{00000000-0005-0000-0000-00006C070000}"/>
    <cellStyle name="Примечание 25" xfId="2104" xr:uid="{00000000-0005-0000-0000-00006D070000}"/>
    <cellStyle name="Примечание 3" xfId="1868" xr:uid="{00000000-0005-0000-0000-00006E070000}"/>
    <cellStyle name="Примечание 3 2" xfId="1869" xr:uid="{00000000-0005-0000-0000-00006F070000}"/>
    <cellStyle name="Примечание 3 3" xfId="1870" xr:uid="{00000000-0005-0000-0000-000070070000}"/>
    <cellStyle name="Примечание 3 4" xfId="1871" xr:uid="{00000000-0005-0000-0000-000071070000}"/>
    <cellStyle name="Примечание 3 5" xfId="1872" xr:uid="{00000000-0005-0000-0000-000072070000}"/>
    <cellStyle name="Примечание 3 6" xfId="1873" xr:uid="{00000000-0005-0000-0000-000073070000}"/>
    <cellStyle name="Примечание 3 7" xfId="1874" xr:uid="{00000000-0005-0000-0000-000074070000}"/>
    <cellStyle name="Примечание 3 8" xfId="1875" xr:uid="{00000000-0005-0000-0000-000075070000}"/>
    <cellStyle name="Примечание 3 9" xfId="1876" xr:uid="{00000000-0005-0000-0000-000076070000}"/>
    <cellStyle name="Примечание 3_46EE.2011(v1.0)" xfId="1877" xr:uid="{00000000-0005-0000-0000-000077070000}"/>
    <cellStyle name="Примечание 4" xfId="1878" xr:uid="{00000000-0005-0000-0000-000078070000}"/>
    <cellStyle name="Примечание 4 2" xfId="1879" xr:uid="{00000000-0005-0000-0000-000079070000}"/>
    <cellStyle name="Примечание 4 3" xfId="1880" xr:uid="{00000000-0005-0000-0000-00007A070000}"/>
    <cellStyle name="Примечание 4 4" xfId="1881" xr:uid="{00000000-0005-0000-0000-00007B070000}"/>
    <cellStyle name="Примечание 4 5" xfId="1882" xr:uid="{00000000-0005-0000-0000-00007C070000}"/>
    <cellStyle name="Примечание 4 6" xfId="1883" xr:uid="{00000000-0005-0000-0000-00007D070000}"/>
    <cellStyle name="Примечание 4 7" xfId="1884" xr:uid="{00000000-0005-0000-0000-00007E070000}"/>
    <cellStyle name="Примечание 4 8" xfId="1885" xr:uid="{00000000-0005-0000-0000-00007F070000}"/>
    <cellStyle name="Примечание 4 9" xfId="1886" xr:uid="{00000000-0005-0000-0000-000080070000}"/>
    <cellStyle name="Примечание 4_46EE.2011(v1.0)" xfId="1887" xr:uid="{00000000-0005-0000-0000-000081070000}"/>
    <cellStyle name="Примечание 5" xfId="1888" xr:uid="{00000000-0005-0000-0000-000082070000}"/>
    <cellStyle name="Примечание 5 2" xfId="1889" xr:uid="{00000000-0005-0000-0000-000083070000}"/>
    <cellStyle name="Примечание 5 3" xfId="1890" xr:uid="{00000000-0005-0000-0000-000084070000}"/>
    <cellStyle name="Примечание 5 4" xfId="1891" xr:uid="{00000000-0005-0000-0000-000085070000}"/>
    <cellStyle name="Примечание 5 5" xfId="1892" xr:uid="{00000000-0005-0000-0000-000086070000}"/>
    <cellStyle name="Примечание 5 6" xfId="1893" xr:uid="{00000000-0005-0000-0000-000087070000}"/>
    <cellStyle name="Примечание 5 7" xfId="1894" xr:uid="{00000000-0005-0000-0000-000088070000}"/>
    <cellStyle name="Примечание 5 8" xfId="1895" xr:uid="{00000000-0005-0000-0000-000089070000}"/>
    <cellStyle name="Примечание 5 9" xfId="1896" xr:uid="{00000000-0005-0000-0000-00008A070000}"/>
    <cellStyle name="Примечание 5_46EE.2011(v1.0)" xfId="1897" xr:uid="{00000000-0005-0000-0000-00008B070000}"/>
    <cellStyle name="Примечание 6" xfId="1898" xr:uid="{00000000-0005-0000-0000-00008C070000}"/>
    <cellStyle name="Примечание 6 2" xfId="1899" xr:uid="{00000000-0005-0000-0000-00008D070000}"/>
    <cellStyle name="Примечание 6_46EE.2011(v1.0)" xfId="1900" xr:uid="{00000000-0005-0000-0000-00008E070000}"/>
    <cellStyle name="Примечание 7" xfId="1901" xr:uid="{00000000-0005-0000-0000-00008F070000}"/>
    <cellStyle name="Примечание 7 2" xfId="1902" xr:uid="{00000000-0005-0000-0000-000090070000}"/>
    <cellStyle name="Примечание 7_46EE.2011(v1.0)" xfId="1903" xr:uid="{00000000-0005-0000-0000-000091070000}"/>
    <cellStyle name="Примечание 8" xfId="1904" xr:uid="{00000000-0005-0000-0000-000092070000}"/>
    <cellStyle name="Примечание 8 2" xfId="1905" xr:uid="{00000000-0005-0000-0000-000093070000}"/>
    <cellStyle name="Примечание 8_46EE.2011(v1.0)" xfId="1906" xr:uid="{00000000-0005-0000-0000-000094070000}"/>
    <cellStyle name="Примечание 9" xfId="1907" xr:uid="{00000000-0005-0000-0000-000095070000}"/>
    <cellStyle name="Примечание 9 2" xfId="1908" xr:uid="{00000000-0005-0000-0000-000096070000}"/>
    <cellStyle name="Примечание 9_46EE.2011(v1.0)" xfId="1909" xr:uid="{00000000-0005-0000-0000-000097070000}"/>
    <cellStyle name="Продукт" xfId="1910" xr:uid="{00000000-0005-0000-0000-000098070000}"/>
    <cellStyle name="Процентный" xfId="2079" builtinId="5"/>
    <cellStyle name="Процентный 10" xfId="1911" xr:uid="{00000000-0005-0000-0000-00009A070000}"/>
    <cellStyle name="Процентный 2" xfId="1912" xr:uid="{00000000-0005-0000-0000-00009B070000}"/>
    <cellStyle name="Процентный 2 2" xfId="1913" xr:uid="{00000000-0005-0000-0000-00009C070000}"/>
    <cellStyle name="Процентный 2 3" xfId="1914" xr:uid="{00000000-0005-0000-0000-00009D070000}"/>
    <cellStyle name="Процентный 3" xfId="1915" xr:uid="{00000000-0005-0000-0000-00009E070000}"/>
    <cellStyle name="Процентный 3 2" xfId="1916" xr:uid="{00000000-0005-0000-0000-00009F070000}"/>
    <cellStyle name="Процентный 3 3" xfId="1917" xr:uid="{00000000-0005-0000-0000-0000A0070000}"/>
    <cellStyle name="Процентный 4" xfId="1918" xr:uid="{00000000-0005-0000-0000-0000A1070000}"/>
    <cellStyle name="Процентный 4 2" xfId="1919" xr:uid="{00000000-0005-0000-0000-0000A2070000}"/>
    <cellStyle name="Процентный 4 3" xfId="1920" xr:uid="{00000000-0005-0000-0000-0000A3070000}"/>
    <cellStyle name="Процентный 5" xfId="1921" xr:uid="{00000000-0005-0000-0000-0000A4070000}"/>
    <cellStyle name="Процентный 6" xfId="2105" xr:uid="{00000000-0005-0000-0000-0000A5070000}"/>
    <cellStyle name="Процентный 9" xfId="1922" xr:uid="{00000000-0005-0000-0000-0000A6070000}"/>
    <cellStyle name="Разница" xfId="1923" xr:uid="{00000000-0005-0000-0000-0000A7070000}"/>
    <cellStyle name="Рамки" xfId="1924" xr:uid="{00000000-0005-0000-0000-0000A8070000}"/>
    <cellStyle name="Сводная таблица" xfId="1925" xr:uid="{00000000-0005-0000-0000-0000A9070000}"/>
    <cellStyle name="Связанная ячейка 2" xfId="1926" xr:uid="{00000000-0005-0000-0000-0000AA070000}"/>
    <cellStyle name="Связанная ячейка 2 2" xfId="1927" xr:uid="{00000000-0005-0000-0000-0000AB070000}"/>
    <cellStyle name="Связанная ячейка 2_46EE.2011(v1.0)" xfId="1928" xr:uid="{00000000-0005-0000-0000-0000AC070000}"/>
    <cellStyle name="Связанная ячейка 3" xfId="1929" xr:uid="{00000000-0005-0000-0000-0000AD070000}"/>
    <cellStyle name="Связанная ячейка 3 2" xfId="1930" xr:uid="{00000000-0005-0000-0000-0000AE070000}"/>
    <cellStyle name="Связанная ячейка 3_46EE.2011(v1.0)" xfId="1931" xr:uid="{00000000-0005-0000-0000-0000AF070000}"/>
    <cellStyle name="Связанная ячейка 4" xfId="1932" xr:uid="{00000000-0005-0000-0000-0000B0070000}"/>
    <cellStyle name="Связанная ячейка 4 2" xfId="1933" xr:uid="{00000000-0005-0000-0000-0000B1070000}"/>
    <cellStyle name="Связанная ячейка 4_46EE.2011(v1.0)" xfId="1934" xr:uid="{00000000-0005-0000-0000-0000B2070000}"/>
    <cellStyle name="Связанная ячейка 5" xfId="1935" xr:uid="{00000000-0005-0000-0000-0000B3070000}"/>
    <cellStyle name="Связанная ячейка 5 2" xfId="1936" xr:uid="{00000000-0005-0000-0000-0000B4070000}"/>
    <cellStyle name="Связанная ячейка 5_46EE.2011(v1.0)" xfId="1937" xr:uid="{00000000-0005-0000-0000-0000B5070000}"/>
    <cellStyle name="Связанная ячейка 6" xfId="1938" xr:uid="{00000000-0005-0000-0000-0000B6070000}"/>
    <cellStyle name="Связанная ячейка 6 2" xfId="1939" xr:uid="{00000000-0005-0000-0000-0000B7070000}"/>
    <cellStyle name="Связанная ячейка 6_46EE.2011(v1.0)" xfId="1940" xr:uid="{00000000-0005-0000-0000-0000B8070000}"/>
    <cellStyle name="Связанная ячейка 7" xfId="1941" xr:uid="{00000000-0005-0000-0000-0000B9070000}"/>
    <cellStyle name="Связанная ячейка 7 2" xfId="1942" xr:uid="{00000000-0005-0000-0000-0000BA070000}"/>
    <cellStyle name="Связанная ячейка 7_46EE.2011(v1.0)" xfId="1943" xr:uid="{00000000-0005-0000-0000-0000BB070000}"/>
    <cellStyle name="Связанная ячейка 8" xfId="1944" xr:uid="{00000000-0005-0000-0000-0000BC070000}"/>
    <cellStyle name="Связанная ячейка 8 2" xfId="1945" xr:uid="{00000000-0005-0000-0000-0000BD070000}"/>
    <cellStyle name="Связанная ячейка 8_46EE.2011(v1.0)" xfId="1946" xr:uid="{00000000-0005-0000-0000-0000BE070000}"/>
    <cellStyle name="Связанная ячейка 9" xfId="1947" xr:uid="{00000000-0005-0000-0000-0000BF070000}"/>
    <cellStyle name="Связанная ячейка 9 2" xfId="1948" xr:uid="{00000000-0005-0000-0000-0000C0070000}"/>
    <cellStyle name="Связанная ячейка 9_46EE.2011(v1.0)" xfId="1949" xr:uid="{00000000-0005-0000-0000-0000C1070000}"/>
    <cellStyle name="Стиль 1" xfId="1950" xr:uid="{00000000-0005-0000-0000-0000C2070000}"/>
    <cellStyle name="Стиль 1 2" xfId="1951" xr:uid="{00000000-0005-0000-0000-0000C3070000}"/>
    <cellStyle name="Стиль 1 2 2" xfId="1952" xr:uid="{00000000-0005-0000-0000-0000C4070000}"/>
    <cellStyle name="Стиль 1 2_46EP.2012(v0.1)" xfId="1953" xr:uid="{00000000-0005-0000-0000-0000C5070000}"/>
    <cellStyle name="Стиль 1_Новая инструкция1_фст" xfId="1954" xr:uid="{00000000-0005-0000-0000-0000C6070000}"/>
    <cellStyle name="Субсчет" xfId="1955" xr:uid="{00000000-0005-0000-0000-0000C7070000}"/>
    <cellStyle name="Счет" xfId="1956" xr:uid="{00000000-0005-0000-0000-0000C8070000}"/>
    <cellStyle name="ТЕКСТ" xfId="1957" xr:uid="{00000000-0005-0000-0000-0000C9070000}"/>
    <cellStyle name="ТЕКСТ 2" xfId="1958" xr:uid="{00000000-0005-0000-0000-0000CA070000}"/>
    <cellStyle name="ТЕКСТ 3" xfId="1959" xr:uid="{00000000-0005-0000-0000-0000CB070000}"/>
    <cellStyle name="ТЕКСТ 4" xfId="1960" xr:uid="{00000000-0005-0000-0000-0000CC070000}"/>
    <cellStyle name="ТЕКСТ 5" xfId="1961" xr:uid="{00000000-0005-0000-0000-0000CD070000}"/>
    <cellStyle name="ТЕКСТ 6" xfId="1962" xr:uid="{00000000-0005-0000-0000-0000CE070000}"/>
    <cellStyle name="ТЕКСТ 7" xfId="1963" xr:uid="{00000000-0005-0000-0000-0000CF070000}"/>
    <cellStyle name="ТЕКСТ 8" xfId="1964" xr:uid="{00000000-0005-0000-0000-0000D0070000}"/>
    <cellStyle name="ТЕКСТ 9" xfId="1965" xr:uid="{00000000-0005-0000-0000-0000D1070000}"/>
    <cellStyle name="Текст предупреждения 2" xfId="1966" xr:uid="{00000000-0005-0000-0000-0000D2070000}"/>
    <cellStyle name="Текст предупреждения 2 2" xfId="1967" xr:uid="{00000000-0005-0000-0000-0000D3070000}"/>
    <cellStyle name="Текст предупреждения 3" xfId="1968" xr:uid="{00000000-0005-0000-0000-0000D4070000}"/>
    <cellStyle name="Текст предупреждения 3 2" xfId="1969" xr:uid="{00000000-0005-0000-0000-0000D5070000}"/>
    <cellStyle name="Текст предупреждения 4" xfId="1970" xr:uid="{00000000-0005-0000-0000-0000D6070000}"/>
    <cellStyle name="Текст предупреждения 4 2" xfId="1971" xr:uid="{00000000-0005-0000-0000-0000D7070000}"/>
    <cellStyle name="Текст предупреждения 5" xfId="1972" xr:uid="{00000000-0005-0000-0000-0000D8070000}"/>
    <cellStyle name="Текст предупреждения 5 2" xfId="1973" xr:uid="{00000000-0005-0000-0000-0000D9070000}"/>
    <cellStyle name="Текст предупреждения 6" xfId="1974" xr:uid="{00000000-0005-0000-0000-0000DA070000}"/>
    <cellStyle name="Текст предупреждения 6 2" xfId="1975" xr:uid="{00000000-0005-0000-0000-0000DB070000}"/>
    <cellStyle name="Текст предупреждения 7" xfId="1976" xr:uid="{00000000-0005-0000-0000-0000DC070000}"/>
    <cellStyle name="Текст предупреждения 7 2" xfId="1977" xr:uid="{00000000-0005-0000-0000-0000DD070000}"/>
    <cellStyle name="Текст предупреждения 8" xfId="1978" xr:uid="{00000000-0005-0000-0000-0000DE070000}"/>
    <cellStyle name="Текст предупреждения 8 2" xfId="1979" xr:uid="{00000000-0005-0000-0000-0000DF070000}"/>
    <cellStyle name="Текст предупреждения 9" xfId="1980" xr:uid="{00000000-0005-0000-0000-0000E0070000}"/>
    <cellStyle name="Текст предупреждения 9 2" xfId="1981" xr:uid="{00000000-0005-0000-0000-0000E1070000}"/>
    <cellStyle name="Текстовый" xfId="1982" xr:uid="{00000000-0005-0000-0000-0000E2070000}"/>
    <cellStyle name="Текстовый 2" xfId="1983" xr:uid="{00000000-0005-0000-0000-0000E3070000}"/>
    <cellStyle name="Текстовый 3" xfId="1984" xr:uid="{00000000-0005-0000-0000-0000E4070000}"/>
    <cellStyle name="Текстовый 4" xfId="1985" xr:uid="{00000000-0005-0000-0000-0000E5070000}"/>
    <cellStyle name="Текстовый 5" xfId="1986" xr:uid="{00000000-0005-0000-0000-0000E6070000}"/>
    <cellStyle name="Текстовый 6" xfId="1987" xr:uid="{00000000-0005-0000-0000-0000E7070000}"/>
    <cellStyle name="Текстовый 7" xfId="1988" xr:uid="{00000000-0005-0000-0000-0000E8070000}"/>
    <cellStyle name="Текстовый 8" xfId="1989" xr:uid="{00000000-0005-0000-0000-0000E9070000}"/>
    <cellStyle name="Текстовый 9" xfId="1990" xr:uid="{00000000-0005-0000-0000-0000EA070000}"/>
    <cellStyle name="Текстовый_1" xfId="1991" xr:uid="{00000000-0005-0000-0000-0000EB070000}"/>
    <cellStyle name="Тысячи [0]_22гк" xfId="1992" xr:uid="{00000000-0005-0000-0000-0000EC070000}"/>
    <cellStyle name="Тысячи_22гк" xfId="1993" xr:uid="{00000000-0005-0000-0000-0000ED070000}"/>
    <cellStyle name="ФИКСИРОВАННЫЙ" xfId="1994" xr:uid="{00000000-0005-0000-0000-0000EE070000}"/>
    <cellStyle name="ФИКСИРОВАННЫЙ 2" xfId="1995" xr:uid="{00000000-0005-0000-0000-0000EF070000}"/>
    <cellStyle name="ФИКСИРОВАННЫЙ 3" xfId="1996" xr:uid="{00000000-0005-0000-0000-0000F0070000}"/>
    <cellStyle name="ФИКСИРОВАННЫЙ 4" xfId="1997" xr:uid="{00000000-0005-0000-0000-0000F1070000}"/>
    <cellStyle name="ФИКСИРОВАННЫЙ 5" xfId="1998" xr:uid="{00000000-0005-0000-0000-0000F2070000}"/>
    <cellStyle name="ФИКСИРОВАННЫЙ 6" xfId="1999" xr:uid="{00000000-0005-0000-0000-0000F3070000}"/>
    <cellStyle name="ФИКСИРОВАННЫЙ 7" xfId="2000" xr:uid="{00000000-0005-0000-0000-0000F4070000}"/>
    <cellStyle name="ФИКСИРОВАННЫЙ 8" xfId="2001" xr:uid="{00000000-0005-0000-0000-0000F5070000}"/>
    <cellStyle name="ФИКСИРОВАННЫЙ 9" xfId="2002" xr:uid="{00000000-0005-0000-0000-0000F6070000}"/>
    <cellStyle name="ФИКСИРОВАННЫЙ_1" xfId="2003" xr:uid="{00000000-0005-0000-0000-0000F7070000}"/>
    <cellStyle name="Финансовый 2" xfId="2004" xr:uid="{00000000-0005-0000-0000-0000F8070000}"/>
    <cellStyle name="Финансовый 2 2" xfId="2005" xr:uid="{00000000-0005-0000-0000-0000F9070000}"/>
    <cellStyle name="Финансовый 2 2 2" xfId="2006" xr:uid="{00000000-0005-0000-0000-0000FA070000}"/>
    <cellStyle name="Финансовый 2 2_INDEX.STATION.2012(v1.0)_" xfId="2007" xr:uid="{00000000-0005-0000-0000-0000FB070000}"/>
    <cellStyle name="Финансовый 2 3" xfId="2008" xr:uid="{00000000-0005-0000-0000-0000FC070000}"/>
    <cellStyle name="Финансовый 2 4" xfId="2009" xr:uid="{00000000-0005-0000-0000-0000FD070000}"/>
    <cellStyle name="Финансовый 2 4 2" xfId="2106" xr:uid="{00000000-0005-0000-0000-0000FE070000}"/>
    <cellStyle name="Финансовый 2_46EE.2011(v1.0)" xfId="2010" xr:uid="{00000000-0005-0000-0000-0000FF070000}"/>
    <cellStyle name="Финансовый 3" xfId="2011" xr:uid="{00000000-0005-0000-0000-000000080000}"/>
    <cellStyle name="Финансовый 3 2" xfId="2012" xr:uid="{00000000-0005-0000-0000-000001080000}"/>
    <cellStyle name="Финансовый 3 3" xfId="2013" xr:uid="{00000000-0005-0000-0000-000002080000}"/>
    <cellStyle name="Финансовый 3 4" xfId="2014" xr:uid="{00000000-0005-0000-0000-000003080000}"/>
    <cellStyle name="Финансовый 3_INDEX.STATION.2012(v1.0)_" xfId="2015" xr:uid="{00000000-0005-0000-0000-000004080000}"/>
    <cellStyle name="Финансовый 4" xfId="2016" xr:uid="{00000000-0005-0000-0000-000005080000}"/>
    <cellStyle name="Финансовый 4 2" xfId="2017" xr:uid="{00000000-0005-0000-0000-000006080000}"/>
    <cellStyle name="Финансовый 5" xfId="2080" xr:uid="{00000000-0005-0000-0000-000007080000}"/>
    <cellStyle name="Финансовый 6" xfId="2018" xr:uid="{00000000-0005-0000-0000-000008080000}"/>
    <cellStyle name="Финансовый 7" xfId="2107" xr:uid="{00000000-0005-0000-0000-000009080000}"/>
    <cellStyle name="Финансовый0[0]_FU_bal" xfId="2019" xr:uid="{00000000-0005-0000-0000-00000A080000}"/>
    <cellStyle name="Формула" xfId="2020" xr:uid="{00000000-0005-0000-0000-00000B080000}"/>
    <cellStyle name="Формула 2" xfId="2021" xr:uid="{00000000-0005-0000-0000-00000C080000}"/>
    <cellStyle name="Формула 3" xfId="2022" xr:uid="{00000000-0005-0000-0000-00000D080000}"/>
    <cellStyle name="Формула_A РТ 2009 Рязаньэнерго" xfId="2023" xr:uid="{00000000-0005-0000-0000-00000E080000}"/>
    <cellStyle name="ФормулаВБ" xfId="2024" xr:uid="{00000000-0005-0000-0000-00000F080000}"/>
    <cellStyle name="ФормулаНаКонтроль" xfId="2025" xr:uid="{00000000-0005-0000-0000-000010080000}"/>
    <cellStyle name="Формулы" xfId="2108" xr:uid="{00000000-0005-0000-0000-000011080000}"/>
    <cellStyle name="Хороший 2" xfId="2026" xr:uid="{00000000-0005-0000-0000-000012080000}"/>
    <cellStyle name="Хороший 2 2" xfId="2027" xr:uid="{00000000-0005-0000-0000-000013080000}"/>
    <cellStyle name="Хороший 3" xfId="2028" xr:uid="{00000000-0005-0000-0000-000014080000}"/>
    <cellStyle name="Хороший 3 2" xfId="2029" xr:uid="{00000000-0005-0000-0000-000015080000}"/>
    <cellStyle name="Хороший 4" xfId="2030" xr:uid="{00000000-0005-0000-0000-000016080000}"/>
    <cellStyle name="Хороший 4 2" xfId="2031" xr:uid="{00000000-0005-0000-0000-000017080000}"/>
    <cellStyle name="Хороший 5" xfId="2032" xr:uid="{00000000-0005-0000-0000-000018080000}"/>
    <cellStyle name="Хороший 5 2" xfId="2033" xr:uid="{00000000-0005-0000-0000-000019080000}"/>
    <cellStyle name="Хороший 6" xfId="2034" xr:uid="{00000000-0005-0000-0000-00001A080000}"/>
    <cellStyle name="Хороший 6 2" xfId="2035" xr:uid="{00000000-0005-0000-0000-00001B080000}"/>
    <cellStyle name="Хороший 7" xfId="2036" xr:uid="{00000000-0005-0000-0000-00001C080000}"/>
    <cellStyle name="Хороший 7 2" xfId="2037" xr:uid="{00000000-0005-0000-0000-00001D080000}"/>
    <cellStyle name="Хороший 8" xfId="2038" xr:uid="{00000000-0005-0000-0000-00001E080000}"/>
    <cellStyle name="Хороший 8 2" xfId="2039" xr:uid="{00000000-0005-0000-0000-00001F080000}"/>
    <cellStyle name="Хороший 9" xfId="2040" xr:uid="{00000000-0005-0000-0000-000020080000}"/>
    <cellStyle name="Хороший 9 2" xfId="2041" xr:uid="{00000000-0005-0000-0000-000021080000}"/>
    <cellStyle name="Цена_продукта" xfId="2042" xr:uid="{00000000-0005-0000-0000-000022080000}"/>
    <cellStyle name="Цифры по центру с десятыми" xfId="2043" xr:uid="{00000000-0005-0000-0000-000023080000}"/>
    <cellStyle name="число" xfId="2044" xr:uid="{00000000-0005-0000-0000-000024080000}"/>
    <cellStyle name="Џђћ–…ќ’ќ›‰" xfId="2045" xr:uid="{00000000-0005-0000-0000-000025080000}"/>
    <cellStyle name="Шапка" xfId="2046" xr:uid="{00000000-0005-0000-0000-000026080000}"/>
    <cellStyle name="Шапка таблицы" xfId="2047" xr:uid="{00000000-0005-0000-0000-000027080000}"/>
    <cellStyle name="ШАУ" xfId="2048" xr:uid="{00000000-0005-0000-0000-000028080000}"/>
    <cellStyle name="標準_PL-CF sheet" xfId="2049" xr:uid="{00000000-0005-0000-0000-000029080000}"/>
    <cellStyle name="㼿" xfId="2050" xr:uid="{00000000-0005-0000-0000-00002A080000}"/>
    <cellStyle name="㼿?" xfId="2051" xr:uid="{00000000-0005-0000-0000-00002B080000}"/>
    <cellStyle name="㼿㼿" xfId="2052" xr:uid="{00000000-0005-0000-0000-00002C080000}"/>
    <cellStyle name="㼿㼿?" xfId="2053" xr:uid="{00000000-0005-0000-0000-00002D080000}"/>
    <cellStyle name="㼿㼿? 2" xfId="2054" xr:uid="{00000000-0005-0000-0000-00002E080000}"/>
    <cellStyle name="㼿㼿㼿" xfId="2055" xr:uid="{00000000-0005-0000-0000-00002F080000}"/>
    <cellStyle name="㼿㼿㼿 2" xfId="2056" xr:uid="{00000000-0005-0000-0000-000030080000}"/>
    <cellStyle name="㼿㼿㼿?" xfId="2057" xr:uid="{00000000-0005-0000-0000-000031080000}"/>
    <cellStyle name="㼿㼿㼿㼿" xfId="2058" xr:uid="{00000000-0005-0000-0000-000032080000}"/>
    <cellStyle name="㼿㼿㼿㼿?" xfId="2059" xr:uid="{00000000-0005-0000-0000-000033080000}"/>
    <cellStyle name="㼿㼿㼿㼿㼿" xfId="2060" xr:uid="{00000000-0005-0000-0000-000034080000}"/>
    <cellStyle name="㼿㼿㼿㼿㼿?" xfId="2061" xr:uid="{00000000-0005-0000-0000-000035080000}"/>
    <cellStyle name="㼿㼿㼿㼿㼿㼿" xfId="2062" xr:uid="{00000000-0005-0000-0000-000036080000}"/>
    <cellStyle name="㼿㼿㼿㼿㼿㼿?" xfId="2063" xr:uid="{00000000-0005-0000-0000-000037080000}"/>
    <cellStyle name="㼿㼿㼿㼿㼿㼿㼿" xfId="2064" xr:uid="{00000000-0005-0000-0000-000038080000}"/>
    <cellStyle name="㼿㼿㼿㼿㼿㼿㼿㼿" xfId="2065" xr:uid="{00000000-0005-0000-0000-000039080000}"/>
    <cellStyle name="㼿㼿㼿㼿㼿㼿㼿㼿㼿" xfId="2066" xr:uid="{00000000-0005-0000-0000-00003A080000}"/>
    <cellStyle name="㼿㼿㼿㼿㼿㼿㼿㼿㼿㼿" xfId="2067" xr:uid="{00000000-0005-0000-0000-00003B080000}"/>
    <cellStyle name="㼿㼿㼿㼿㼿㼿㼿㼿㼿㼿㼿㼿㼿㼿㼿㼿㼿㼿㼿㼿㼿㼿㼿㼿㼿㼿㼿㼿㼿" xfId="2068" xr:uid="{00000000-0005-0000-0000-00003C080000}"/>
    <cellStyle name="䁺_x0001_" xfId="2069" xr:uid="{00000000-0005-0000-0000-00003D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Documents%20and%20Settings\komissarova.TESK\&#1052;&#1086;&#1080;%20&#1076;&#1086;&#1082;&#1091;&#1084;&#1077;&#1085;&#1090;&#1099;\&#1056;&#1069;&#1050;\&#1054;&#1090;&#1087;&#1088;&#1072;&#1074;&#1082;&#1072;%20&#1074;%20&#1056;&#1069;&#1050;%20&#1085;&#1072;%202008%20&#1075;\&#1058;&#1072;&#1088;&#1080;&#1092;%202005%20%20&#1059;&#1090;&#1074;&#1077;&#1088;&#1078;&#1076;&#1077;&#1085;&#1086;%20&#1056;&#106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Users\498F~1\AppData\Local\Temp\7zOE355.tmp\CALC.SBIT.EE.FULL.UE.2018&#1045;&#104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baza\sotrudniki\&#1050;&#1086;&#1095;&#1077;&#1096;&#1085;&#1086;&#1074;&#1072;%20&#1045;&#1082;&#1072;&#1090;&#1077;&#1088;&#1080;&#1085;&#1072;\2017%20&#1075;\&#1069;&#1085;&#1077;&#1088;&#1075;&#1086;&#1082;&#1086;&#1084;&#1092;&#1086;&#1088;&#1090;\&#1069;&#1085;&#1077;&#1088;&#1075;&#1086;&#1082;&#1086;&#1084;&#1092;&#1086;&#1088;&#1090;%20&#1088;&#1072;&#1089;&#1095;&#1077;&#1090;%20&#1101;&#1082;&#1089;&#1087;&#1077;&#1088;&#1090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&#1056;&#1072;&#1079;&#1080;&#1085;&#1082;&#1086;&#1074;&#1072;%20&#1057;&#1074;&#1077;&#1090;&#1083;&#1072;&#1085;&#1072;%20&#1042;&#1083;&#1072;&#1076;&#1080;&#1084;&#1080;&#1088;&#1086;&#1074;&#1085;&#1072;\46&#1060;&#1054;&#1056;&#1052;&#1040;\2012%20&#1075;&#1086;&#1076;\04_2012\46EE.2012-04(v1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43;&#1072;&#1088;&#1082;&#1091;&#1096;&#1072;%20&#1050;&#1080;&#1088;&#1080;&#1083;&#1083;\&#1084;&#1074;\1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&#1055;&#1077;&#1088;&#1077;&#1076;&#1072;&#1095;&#1072;%20&#1076;&#1072;&#1085;&#1085;&#1099;&#1093;\&#1056;&#1072;&#1079;&#1080;&#1085;&#1082;&#1086;&#1074;&#1072;%20&#1057;&#1074;&#1077;&#1090;&#1083;&#1072;&#1085;&#1072;%20&#1042;&#1083;&#1072;&#1076;&#1080;&#1084;&#1080;&#1088;&#1086;&#1074;&#1085;&#1072;\46&#1060;&#1054;&#1056;&#1052;&#1040;\2011%20&#1075;&#1086;&#1076;\04_&#1040;&#1087;&#1088;&#1077;&#1083;&#1100;\46EE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Users\&#1043;&#1072;&#1088;&#1082;&#1080;&#1085;&#1072;\Documents\46%20&#1060;&#1086;&#1088;&#1084;&#1072;\46%20&#1092;_2015%20&#1075;&#1086;&#1076;\&#1043;&#1086;&#1076;\&#1053;&#1069;&#1057;&#1050;\46EE.ST(v2.1)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\law\baza\region\2019%20&#1058;&#1047;%20&#1057;&#1073;&#1099;&#1090;&#1099;\&#1054;&#1090;&#1095;&#1077;&#1090;&#1099;\&#1096;&#1072;&#1073;&#1083;&#1086;&#1085;%20&#1040;&#1085;&#1103;%20&#1076;&#1083;&#1103;%20&#1089;&#1073;&#1099;&#1090;&#1086;&#1074;%20&#1053;&#1086;&#1074;&#1086;&#1084;&#1086;&#1089;&#1082;&#1086;&#1074;&#1089;&#1082;%2019%20&#1076;&#1077;&#1082;&#1072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Баланс"/>
      <sheetName val="Удельные"/>
      <sheetName val="Потери"/>
      <sheetName val="Пол отпуск"/>
      <sheetName val="Топливо"/>
      <sheetName val="Покупка элэнергии"/>
      <sheetName val="Аб плата"/>
      <sheetName val="Распределение"/>
      <sheetName val="Отпуск тепла"/>
      <sheetName val="Расходы"/>
      <sheetName val="1,2"/>
      <sheetName val="2ВЭ"/>
      <sheetName val="2ВЦЧС"/>
      <sheetName val="3"/>
      <sheetName val="3ВЭ"/>
      <sheetName val="4,5"/>
      <sheetName val="4ВЭ"/>
      <sheetName val="Passcheck"/>
      <sheetName val="6"/>
      <sheetName val="6ВЭ"/>
      <sheetName val="6КЭСО"/>
      <sheetName val="9"/>
      <sheetName val="10"/>
      <sheetName val="11"/>
      <sheetName val="11ВЦ"/>
      <sheetName val="11ЧС"/>
      <sheetName val="12"/>
      <sheetName val="13"/>
      <sheetName val="15"/>
      <sheetName val="15ВЭ"/>
      <sheetName val="15Э"/>
      <sheetName val="15Т"/>
      <sheetName val="15ВЦ"/>
      <sheetName val="15ЧС"/>
      <sheetName val="15.э"/>
      <sheetName val="15.эВЦ"/>
      <sheetName val="15.эЧС"/>
      <sheetName val="15.т"/>
      <sheetName val="15.тВЦ"/>
      <sheetName val="15.тЧС"/>
      <sheetName val="15.пэ"/>
      <sheetName val="15.пэВЭ"/>
      <sheetName val="15.пэКЭСО"/>
      <sheetName val="15.пт"/>
      <sheetName val="16"/>
      <sheetName val="17"/>
      <sheetName val="17.э"/>
      <sheetName val="17.эВЦ"/>
      <sheetName val="17.эЧС"/>
      <sheetName val="17.т"/>
      <sheetName val="17.тВЦ"/>
      <sheetName val="17.тЧС"/>
      <sheetName val="17.пэ"/>
      <sheetName val="17.пт"/>
      <sheetName val="18эо"/>
      <sheetName val="18ст м"/>
      <sheetName val="18ВЭ"/>
      <sheetName val="18.э"/>
      <sheetName val="18.эВЦ"/>
      <sheetName val="18.эЧС"/>
      <sheetName val="18.пэ"/>
      <sheetName val="18.пэВЭ"/>
      <sheetName val="18.пэКЭСО"/>
      <sheetName val="19"/>
      <sheetName val="19.т"/>
      <sheetName val="19.тВЦ"/>
      <sheetName val="19.тЧС"/>
      <sheetName val="19.пт"/>
      <sheetName val="20"/>
      <sheetName val="20.э"/>
      <sheetName val="20.эВЦ"/>
      <sheetName val="20.эЧС"/>
      <sheetName val="20.т"/>
      <sheetName val="20.тВЦ"/>
      <sheetName val="20.тЧС"/>
      <sheetName val="20.пэ"/>
      <sheetName val="20.пт"/>
      <sheetName val="21эо"/>
      <sheetName val="21ст м"/>
      <sheetName val="21ВЭ"/>
      <sheetName val="21.э"/>
      <sheetName val="21.эВЦ"/>
      <sheetName val="21.эЧС"/>
      <sheetName val="21.т"/>
      <sheetName val="21.тВЦ"/>
      <sheetName val="21.тЧС"/>
      <sheetName val="21.пэ"/>
      <sheetName val="21.пэВЭ"/>
      <sheetName val="21.пэКЭСО"/>
      <sheetName val="21.пт"/>
      <sheetName val="22БП"/>
      <sheetName val="22ПР"/>
      <sheetName val="23"/>
      <sheetName val="24Ээо"/>
      <sheetName val="24Эст м"/>
      <sheetName val="25Э"/>
      <sheetName val="26"/>
      <sheetName val="27эо"/>
      <sheetName val="27ст м"/>
      <sheetName val="27 расч"/>
      <sheetName val="ТМэо"/>
      <sheetName val="ТМст м"/>
      <sheetName val="ТМрасч"/>
      <sheetName val="Ст и Н м"/>
      <sheetName val="Рост"/>
      <sheetName val="Ср рост"/>
      <sheetName val="V пер"/>
      <sheetName val="УЕ"/>
      <sheetName val="7"/>
      <sheetName val="7ВЦ"/>
      <sheetName val="7ЧС"/>
      <sheetName val="8"/>
      <sheetName val="8ВЦ"/>
      <sheetName val="8ЧС"/>
      <sheetName val="24Т"/>
      <sheetName val="24пер"/>
      <sheetName val="24ТВЦ"/>
      <sheetName val="24ТЧС"/>
      <sheetName val="28"/>
      <sheetName val="28ВЦ"/>
      <sheetName val="28ЧС"/>
      <sheetName val="28.1"/>
      <sheetName val="28.2"/>
      <sheetName val="28.3"/>
      <sheetName val="28.3пер"/>
      <sheetName val="28.3ВЦ"/>
      <sheetName val="28.3ЧС"/>
      <sheetName val="Di2"/>
      <sheetName val="D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ListAll"/>
      <sheetName val="modfrmSecretCode"/>
      <sheetName val="modfrmDocumentPicker"/>
      <sheetName val="modListProv"/>
      <sheetName val="modList01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frmKoeff"/>
      <sheetName val="46EE_2016_nas"/>
      <sheetName val="FORM3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E13">
            <v>2018</v>
          </cell>
        </row>
        <row r="26">
          <cell r="E26" t="str">
            <v>Первая ценовая зона</v>
          </cell>
          <cell r="G26">
            <v>1</v>
          </cell>
        </row>
        <row r="27">
          <cell r="E27" t="str">
            <v>Не установлены</v>
          </cell>
        </row>
        <row r="28">
          <cell r="E28" t="str">
            <v>Апрель</v>
          </cell>
        </row>
        <row r="30">
          <cell r="E30">
            <v>2</v>
          </cell>
        </row>
        <row r="31">
          <cell r="E31" t="str">
            <v>Первый квартал</v>
          </cell>
        </row>
        <row r="33">
          <cell r="E33" t="str">
            <v>нет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1">
          <cell r="I11">
            <v>0</v>
          </cell>
          <cell r="P11">
            <v>0</v>
          </cell>
        </row>
        <row r="12">
          <cell r="I12">
            <v>0</v>
          </cell>
          <cell r="P12">
            <v>0</v>
          </cell>
        </row>
        <row r="13">
          <cell r="I13">
            <v>0</v>
          </cell>
          <cell r="P13">
            <v>0</v>
          </cell>
        </row>
        <row r="15">
          <cell r="G15">
            <v>0.192</v>
          </cell>
          <cell r="I15">
            <v>0.29026943827613033</v>
          </cell>
          <cell r="P15">
            <v>0.29026943827613033</v>
          </cell>
        </row>
        <row r="16">
          <cell r="I16">
            <v>0</v>
          </cell>
          <cell r="P16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J12">
            <v>0.1593</v>
          </cell>
          <cell r="AK12">
            <v>0.1464</v>
          </cell>
          <cell r="AL12">
            <v>9.9699999999999997E-2</v>
          </cell>
          <cell r="AM12">
            <v>5.8299999999999998E-2</v>
          </cell>
        </row>
        <row r="15">
          <cell r="AJ15">
            <v>0.68</v>
          </cell>
          <cell r="AO15">
            <v>0.68</v>
          </cell>
        </row>
        <row r="19">
          <cell r="AI19">
            <v>0.38309824307192863</v>
          </cell>
          <cell r="AN19">
            <v>0.13142038088220886</v>
          </cell>
        </row>
        <row r="25">
          <cell r="AI25">
            <v>239129923.32549787</v>
          </cell>
          <cell r="AN25">
            <v>50121326.523442015</v>
          </cell>
        </row>
        <row r="43">
          <cell r="AI43">
            <v>186860669.3327617</v>
          </cell>
          <cell r="AJ43">
            <v>87551498.834732637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I44">
            <v>0</v>
          </cell>
          <cell r="AJ44">
            <v>0</v>
          </cell>
        </row>
        <row r="45">
          <cell r="AI45">
            <v>130691533.14151958</v>
          </cell>
          <cell r="AJ45">
            <v>57084083.560974777</v>
          </cell>
        </row>
        <row r="46">
          <cell r="AI46">
            <v>5666011.3246742394</v>
          </cell>
          <cell r="AJ46">
            <v>3124988.6753257606</v>
          </cell>
        </row>
        <row r="47">
          <cell r="AI47">
            <v>0</v>
          </cell>
          <cell r="AJ47">
            <v>0</v>
          </cell>
        </row>
        <row r="52">
          <cell r="AI52">
            <v>2425263.0327134002</v>
          </cell>
          <cell r="AJ52">
            <v>5185761.0012266003</v>
          </cell>
        </row>
        <row r="53">
          <cell r="AI53">
            <v>89616001.819000795</v>
          </cell>
          <cell r="AJ53">
            <v>43613994.189553574</v>
          </cell>
        </row>
        <row r="54">
          <cell r="AI54">
            <v>69577641.141304791</v>
          </cell>
          <cell r="AJ54">
            <v>35680854.867249578</v>
          </cell>
        </row>
        <row r="55">
          <cell r="AI55">
            <v>20038360.677696001</v>
          </cell>
          <cell r="AJ55">
            <v>7933139.3223039992</v>
          </cell>
        </row>
        <row r="56">
          <cell r="AI56">
            <v>32984256.96513113</v>
          </cell>
          <cell r="AJ56">
            <v>5159339.6948688664</v>
          </cell>
        </row>
        <row r="57">
          <cell r="AI57">
            <v>120912.72033999402</v>
          </cell>
          <cell r="AJ57">
            <v>66687.279660005981</v>
          </cell>
        </row>
        <row r="58">
          <cell r="AI58">
            <v>3826217.2937013567</v>
          </cell>
          <cell r="AJ58">
            <v>2110282.7062986433</v>
          </cell>
        </row>
        <row r="59">
          <cell r="AI59">
            <v>0</v>
          </cell>
          <cell r="AJ59">
            <v>0</v>
          </cell>
        </row>
        <row r="65">
          <cell r="AI65">
            <v>94164.97037139193</v>
          </cell>
          <cell r="AJ65">
            <v>51935.02962860807</v>
          </cell>
        </row>
        <row r="66">
          <cell r="AI66">
            <v>1108323.6348435699</v>
          </cell>
          <cell r="AJ66">
            <v>611276.36515643005</v>
          </cell>
        </row>
        <row r="70">
          <cell r="AI70">
            <v>65032.481248962664</v>
          </cell>
          <cell r="AJ70">
            <v>35867.518751037336</v>
          </cell>
        </row>
        <row r="71">
          <cell r="AI71">
            <v>83659.227612639792</v>
          </cell>
          <cell r="AJ71">
            <v>46140.772387360223</v>
          </cell>
        </row>
        <row r="72">
          <cell r="AI72">
            <v>199542.50729624846</v>
          </cell>
          <cell r="AJ72">
            <v>110054.15270375152</v>
          </cell>
        </row>
        <row r="79">
          <cell r="AI79">
            <v>24576700</v>
          </cell>
          <cell r="AJ79">
            <v>522300</v>
          </cell>
        </row>
        <row r="80">
          <cell r="AI80">
            <v>0</v>
          </cell>
          <cell r="AJ80">
            <v>0</v>
          </cell>
        </row>
        <row r="86">
          <cell r="AI86">
            <v>0</v>
          </cell>
          <cell r="AJ86">
            <v>0</v>
          </cell>
        </row>
        <row r="87">
          <cell r="AI87">
            <v>0</v>
          </cell>
          <cell r="AJ87">
            <v>0</v>
          </cell>
        </row>
        <row r="88">
          <cell r="AI88">
            <v>0</v>
          </cell>
          <cell r="AJ88">
            <v>0</v>
          </cell>
        </row>
        <row r="89">
          <cell r="AI89">
            <v>0</v>
          </cell>
          <cell r="AJ89">
            <v>0</v>
          </cell>
        </row>
        <row r="90">
          <cell r="AI90">
            <v>0</v>
          </cell>
          <cell r="AJ90">
            <v>0</v>
          </cell>
        </row>
        <row r="91">
          <cell r="AI91">
            <v>0</v>
          </cell>
          <cell r="AJ91">
            <v>0</v>
          </cell>
        </row>
        <row r="92">
          <cell r="AI92">
            <v>2909704.1297169668</v>
          </cell>
          <cell r="AJ92">
            <v>1604795.8702830332</v>
          </cell>
        </row>
        <row r="110">
          <cell r="AI110">
            <v>48478195.246506721</v>
          </cell>
          <cell r="AJ110">
            <v>25995612.363493279</v>
          </cell>
        </row>
        <row r="111">
          <cell r="AI111">
            <v>0</v>
          </cell>
          <cell r="AJ111">
            <v>0</v>
          </cell>
        </row>
        <row r="112">
          <cell r="AI112">
            <v>0</v>
          </cell>
          <cell r="AJ112">
            <v>0</v>
          </cell>
        </row>
        <row r="113">
          <cell r="AI113">
            <v>1928222.7368931775</v>
          </cell>
          <cell r="AJ113">
            <v>1063477.2631068225</v>
          </cell>
        </row>
        <row r="114">
          <cell r="AI114">
            <v>1928222.7368931775</v>
          </cell>
          <cell r="AJ114">
            <v>1063477.2631068225</v>
          </cell>
        </row>
        <row r="115">
          <cell r="AI115">
            <v>0</v>
          </cell>
          <cell r="AJ115">
            <v>0</v>
          </cell>
        </row>
        <row r="116">
          <cell r="AI116">
            <v>0</v>
          </cell>
          <cell r="AJ116">
            <v>0</v>
          </cell>
        </row>
        <row r="117">
          <cell r="AI117">
            <v>0</v>
          </cell>
          <cell r="AJ117">
            <v>0</v>
          </cell>
        </row>
        <row r="118">
          <cell r="AI118">
            <v>39625792.566135764</v>
          </cell>
          <cell r="AJ118">
            <v>21854907.433864236</v>
          </cell>
        </row>
        <row r="119">
          <cell r="AI119">
            <v>6924179.9434777815</v>
          </cell>
          <cell r="AJ119">
            <v>3077227.6665222179</v>
          </cell>
        </row>
        <row r="128">
          <cell r="AI128">
            <v>7690940.9447354199</v>
          </cell>
          <cell r="AJ128">
            <v>4471802.9102645805</v>
          </cell>
        </row>
        <row r="129">
          <cell r="AI129">
            <v>1656508.9479020657</v>
          </cell>
          <cell r="AJ129">
            <v>913618.30709793419</v>
          </cell>
        </row>
        <row r="130">
          <cell r="AI130">
            <v>1656508.9479020657</v>
          </cell>
          <cell r="AJ130">
            <v>913618.30709793419</v>
          </cell>
        </row>
        <row r="131">
          <cell r="AI131">
            <v>0</v>
          </cell>
          <cell r="AJ131">
            <v>0</v>
          </cell>
        </row>
        <row r="132">
          <cell r="AI132">
            <v>6034431.9968333542</v>
          </cell>
          <cell r="AJ132">
            <v>3558184.6031666454</v>
          </cell>
        </row>
        <row r="133">
          <cell r="AI133">
            <v>0</v>
          </cell>
          <cell r="AJ133">
            <v>0</v>
          </cell>
        </row>
        <row r="134">
          <cell r="AI134">
            <v>0</v>
          </cell>
          <cell r="AJ134">
            <v>0</v>
          </cell>
        </row>
        <row r="135">
          <cell r="AI135">
            <v>0</v>
          </cell>
          <cell r="AJ135">
            <v>0</v>
          </cell>
        </row>
        <row r="136">
          <cell r="AI136">
            <v>6034431.9968333542</v>
          </cell>
          <cell r="AJ136">
            <v>3558184.6031666454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2">
          <cell r="F2" t="str">
            <v>да</v>
          </cell>
          <cell r="I2" t="str">
            <v>Январь</v>
          </cell>
          <cell r="K2" t="str">
            <v>амортизация</v>
          </cell>
          <cell r="M2" t="str">
            <v>Установлены</v>
          </cell>
          <cell r="N2" t="str">
            <v>Январь</v>
          </cell>
          <cell r="O2">
            <v>1</v>
          </cell>
          <cell r="P2" t="str">
            <v>Январь</v>
          </cell>
          <cell r="U2" t="str">
            <v>Первый квартал</v>
          </cell>
        </row>
        <row r="3">
          <cell r="F3" t="str">
            <v>нет</v>
          </cell>
          <cell r="I3" t="str">
            <v>Февраль</v>
          </cell>
          <cell r="K3" t="str">
            <v>прибыль</v>
          </cell>
          <cell r="M3" t="str">
            <v>Не установлены</v>
          </cell>
          <cell r="N3" t="str">
            <v>Февраль</v>
          </cell>
          <cell r="O3">
            <v>2</v>
          </cell>
          <cell r="P3" t="str">
            <v>Февраль</v>
          </cell>
          <cell r="U3" t="str">
            <v>Отсутствует</v>
          </cell>
        </row>
        <row r="4">
          <cell r="I4" t="str">
            <v>Март</v>
          </cell>
          <cell r="K4" t="str">
            <v>бюджет</v>
          </cell>
          <cell r="N4" t="str">
            <v>Март</v>
          </cell>
          <cell r="O4">
            <v>3</v>
          </cell>
          <cell r="P4" t="str">
            <v>Март</v>
          </cell>
        </row>
        <row r="5">
          <cell r="G5">
            <v>2016</v>
          </cell>
          <cell r="I5" t="str">
            <v>Апрель</v>
          </cell>
          <cell r="K5" t="str">
            <v>прочие источники</v>
          </cell>
          <cell r="N5" t="str">
            <v>Апрель</v>
          </cell>
          <cell r="O5">
            <v>4</v>
          </cell>
          <cell r="P5" t="str">
            <v>Апрель</v>
          </cell>
        </row>
        <row r="6">
          <cell r="G6">
            <v>2017</v>
          </cell>
          <cell r="I6" t="str">
            <v>Май</v>
          </cell>
          <cell r="K6" t="str">
            <v>не использованные средства на начало периода</v>
          </cell>
          <cell r="N6" t="str">
            <v>Май</v>
          </cell>
          <cell r="O6">
            <v>5</v>
          </cell>
          <cell r="P6" t="str">
            <v>Май</v>
          </cell>
        </row>
        <row r="7">
          <cell r="G7">
            <v>2018</v>
          </cell>
          <cell r="I7" t="str">
            <v>Июнь</v>
          </cell>
          <cell r="N7" t="str">
            <v>Июнь</v>
          </cell>
          <cell r="O7">
            <v>6</v>
          </cell>
          <cell r="P7" t="str">
            <v>Июнь</v>
          </cell>
        </row>
        <row r="8">
          <cell r="G8">
            <v>2019</v>
          </cell>
          <cell r="I8" t="str">
            <v>Июль</v>
          </cell>
          <cell r="N8" t="str">
            <v>Июль</v>
          </cell>
          <cell r="O8">
            <v>7</v>
          </cell>
          <cell r="P8" t="str">
            <v>Июль</v>
          </cell>
        </row>
        <row r="9">
          <cell r="I9" t="str">
            <v>Август</v>
          </cell>
          <cell r="N9" t="str">
            <v>Август</v>
          </cell>
          <cell r="O9">
            <v>8</v>
          </cell>
          <cell r="P9" t="str">
            <v>Август</v>
          </cell>
        </row>
        <row r="10">
          <cell r="I10" t="str">
            <v>Сентябрь</v>
          </cell>
          <cell r="N10" t="str">
            <v>Сентябрь</v>
          </cell>
          <cell r="O10">
            <v>9</v>
          </cell>
          <cell r="P10" t="str">
            <v>Сентябрь</v>
          </cell>
        </row>
        <row r="11">
          <cell r="I11" t="str">
            <v>Октябрь</v>
          </cell>
          <cell r="N11" t="str">
            <v>Октябрь</v>
          </cell>
          <cell r="O11">
            <v>10</v>
          </cell>
          <cell r="P11" t="str">
            <v>Октябрь</v>
          </cell>
        </row>
        <row r="12">
          <cell r="I12" t="str">
            <v>Ноябрь</v>
          </cell>
          <cell r="N12" t="str">
            <v>Ноябрь</v>
          </cell>
          <cell r="O12">
            <v>11</v>
          </cell>
          <cell r="P12" t="str">
            <v>Ноябрь</v>
          </cell>
        </row>
        <row r="13">
          <cell r="I13" t="str">
            <v>Декабрь</v>
          </cell>
          <cell r="N13" t="str">
            <v>Декабрь</v>
          </cell>
          <cell r="O13">
            <v>12</v>
          </cell>
          <cell r="P13" t="str">
            <v>Декабрь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2">
          <cell r="B2">
            <v>116492902</v>
          </cell>
        </row>
        <row r="3">
          <cell r="B3">
            <v>108428254.69999999</v>
          </cell>
        </row>
        <row r="4">
          <cell r="B4">
            <v>104575611.99999999</v>
          </cell>
        </row>
        <row r="5">
          <cell r="B5">
            <v>100175242</v>
          </cell>
        </row>
        <row r="6">
          <cell r="B6">
            <v>98166915.5</v>
          </cell>
        </row>
        <row r="7">
          <cell r="B7">
            <v>91514359.999999985</v>
          </cell>
        </row>
        <row r="8">
          <cell r="B8">
            <v>88395192</v>
          </cell>
        </row>
        <row r="9">
          <cell r="B9">
            <v>94004386.800000012</v>
          </cell>
        </row>
        <row r="10">
          <cell r="B10">
            <v>96827378.799999997</v>
          </cell>
        </row>
        <row r="11">
          <cell r="B11">
            <v>101321418</v>
          </cell>
        </row>
        <row r="12">
          <cell r="B12">
            <v>105260003</v>
          </cell>
        </row>
        <row r="13">
          <cell r="B13">
            <v>108086813.09999999</v>
          </cell>
        </row>
      </sheetData>
      <sheetData sheetId="74" refreshError="1">
        <row r="5">
          <cell r="N5">
            <v>246264472.37043759</v>
          </cell>
          <cell r="O5">
            <v>253784255.56947601</v>
          </cell>
        </row>
        <row r="6">
          <cell r="N6">
            <v>226584983.68746054</v>
          </cell>
          <cell r="O6">
            <v>233503845.90532991</v>
          </cell>
        </row>
        <row r="7">
          <cell r="N7">
            <v>259930783.95583868</v>
          </cell>
          <cell r="O7">
            <v>267867873.39180008</v>
          </cell>
        </row>
        <row r="8">
          <cell r="N8">
            <v>41599759.986263148</v>
          </cell>
          <cell r="O8">
            <v>42870025.133393981</v>
          </cell>
        </row>
        <row r="10">
          <cell r="N10">
            <v>470014.61666897527</v>
          </cell>
          <cell r="O10">
            <v>472194.95558694861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9"/>
      <sheetName val="3.11"/>
      <sheetName val="3.13"/>
      <sheetName val="3.15"/>
      <sheetName val="Расчет корректировок"/>
      <sheetName val="Расчет корректировок эксп."/>
      <sheetName val="1"/>
      <sheetName val="2"/>
      <sheetName val="3"/>
      <sheetName val="материальные расходы"/>
      <sheetName val="усл. сторонних организаций"/>
      <sheetName val="Аренда"/>
      <sheetName val="Охрана труда"/>
      <sheetName val="ПО"/>
      <sheetName val="социальные выплаты"/>
      <sheetName val="Свод НВВ"/>
      <sheetName val="Библиотека документов"/>
      <sheetName val="Комментарии"/>
    </sheetNames>
    <sheetDataSet>
      <sheetData sheetId="0" refreshError="1">
        <row r="12">
          <cell r="E12">
            <v>2017</v>
          </cell>
        </row>
        <row r="28">
          <cell r="E28" t="str">
            <v>год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modUpdTemplMain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str">
            <v>Версия 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Алексинский муниципальный район</v>
          </cell>
        </row>
        <row r="3">
          <cell r="D3" t="str">
            <v>Арсеньевский муниципальный район</v>
          </cell>
        </row>
        <row r="4">
          <cell r="D4" t="str">
            <v>Белевский муниципальный район</v>
          </cell>
        </row>
        <row r="5">
          <cell r="D5" t="str">
            <v>Богородицкий муниципальный район</v>
          </cell>
        </row>
        <row r="6">
          <cell r="D6" t="str">
            <v>Веневский муниципальный район</v>
          </cell>
        </row>
        <row r="7">
          <cell r="D7" t="str">
            <v>Воловский муниципальный район</v>
          </cell>
        </row>
        <row r="8">
          <cell r="D8" t="str">
            <v>Дубенский муниципальный район</v>
          </cell>
        </row>
        <row r="9">
          <cell r="D9" t="str">
            <v>Ефремовский муниципальный район</v>
          </cell>
        </row>
        <row r="10">
          <cell r="D10" t="str">
            <v>Заокский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Кимовский муниципальный район</v>
          </cell>
        </row>
        <row r="13">
          <cell r="D13" t="str">
            <v>Киреевский муниципальный район</v>
          </cell>
        </row>
        <row r="14">
          <cell r="D14" t="str">
            <v>Куркинский муниципальный район</v>
          </cell>
        </row>
        <row r="15">
          <cell r="D15" t="str">
            <v>Ленинский муниципальный район</v>
          </cell>
        </row>
        <row r="16">
          <cell r="D16" t="str">
            <v>Новомосковский муниципальный район</v>
          </cell>
        </row>
        <row r="17">
          <cell r="D17" t="str">
            <v>Одоевский муниципальный район</v>
          </cell>
        </row>
        <row r="18">
          <cell r="D18" t="str">
            <v>Плавский муниципальный район</v>
          </cell>
        </row>
        <row r="19">
          <cell r="D19" t="str">
            <v>Рабочий поселок Новогуровский</v>
          </cell>
        </row>
        <row r="20">
          <cell r="D20" t="str">
            <v>Суворовский муниципальный район</v>
          </cell>
        </row>
        <row r="21">
          <cell r="D21" t="str">
            <v>Тепло-Огаревский муниципальный район</v>
          </cell>
        </row>
        <row r="22">
          <cell r="D22" t="str">
            <v>Узловский муниципальный район</v>
          </cell>
        </row>
        <row r="23">
          <cell r="D23" t="str">
            <v>Чернский муниципальный район</v>
          </cell>
        </row>
        <row r="24">
          <cell r="D24" t="str">
            <v>Щекинский муниципальный район</v>
          </cell>
        </row>
        <row r="25">
          <cell r="D25" t="str">
            <v>Ясногорский муниципальный район</v>
          </cell>
        </row>
        <row r="26">
          <cell r="D26" t="str">
            <v>город Донской</v>
          </cell>
        </row>
        <row r="27">
          <cell r="D27" t="str">
            <v>город Тула</v>
          </cell>
        </row>
      </sheetData>
      <sheetData sheetId="19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frmDocumentPicker"/>
      <sheetName val="modListProv"/>
      <sheetName val="modfrmSecretCode"/>
      <sheetName val="modList01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  <sheetName val="1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2">
          <cell r="D2" t="str">
            <v>Ардатовский муниципальный район</v>
          </cell>
        </row>
        <row r="409">
          <cell r="B409" t="str">
            <v>город Нижний Новгород</v>
          </cell>
        </row>
      </sheetData>
      <sheetData sheetId="56" refreshError="1"/>
      <sheetData sheetId="57" refreshError="1"/>
      <sheetData sheetId="58" refreshError="1">
        <row r="2">
          <cell r="F2" t="str">
            <v>да</v>
          </cell>
          <cell r="T2" t="str">
            <v>Первый квартал</v>
          </cell>
        </row>
        <row r="3">
          <cell r="T3" t="str">
            <v>Первое полугодие</v>
          </cell>
        </row>
        <row r="4">
          <cell r="T4" t="str">
            <v>Первые три квартала</v>
          </cell>
        </row>
        <row r="5">
          <cell r="T5" t="str">
            <v>Год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modProv"/>
      <sheetName val="Заголовок"/>
      <sheetName val="Указания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>
        <row r="30">
          <cell r="G30" t="str">
            <v>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>
        <row r="18">
          <cell r="G18" t="str">
            <v>ООО "Новомосковская энергосбытовая компания"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тог"/>
      <sheetName val="Масштаб деятельности"/>
      <sheetName val="СПБ"/>
      <sheetName val="Население"/>
      <sheetName val="Ключевая ставка"/>
      <sheetName val="Прочие"/>
      <sheetName val="СН 2018"/>
      <sheetName val="СН 2017"/>
      <sheetName val="Амортизация 2019"/>
      <sheetName val="Налоги 2019"/>
      <sheetName val="Смета 2017 года"/>
      <sheetName val="Кор-ка Потери 2017"/>
      <sheetName val="Кор-ка по населению 2016-2018"/>
      <sheetName val="Расчет планируемой вал выр"/>
      <sheetName val="население 1 пол 2017"/>
      <sheetName val="население 2 пол 2017"/>
      <sheetName val="46 форма 2018 прочие энсн"/>
      <sheetName val="46 форма куп прод"/>
      <sheetName val="46 форма 2018нас"/>
      <sheetName val="анализ цены покупки"/>
      <sheetName val="таблицы из отчета"/>
      <sheetName val="Таблицы из отчета 2"/>
      <sheetName val="Таблицы из отчета 3"/>
      <sheetName val="Таблицы из отчета 4"/>
      <sheetName val="Лист1"/>
    </sheetNames>
    <sheetDataSet>
      <sheetData sheetId="0" refreshError="1">
        <row r="7">
          <cell r="C7">
            <v>65102689.999999993</v>
          </cell>
          <cell r="D7">
            <v>11136999.774122706</v>
          </cell>
          <cell r="E7">
            <v>39681181.890514411</v>
          </cell>
          <cell r="F7">
            <v>14284508.335362872</v>
          </cell>
          <cell r="O7">
            <v>78395286.043246388</v>
          </cell>
          <cell r="P7">
            <v>16042167.72059577</v>
          </cell>
          <cell r="Q7">
            <v>48383200.370605223</v>
          </cell>
          <cell r="R7">
            <v>13969917.952045396</v>
          </cell>
        </row>
      </sheetData>
      <sheetData sheetId="1" refreshError="1"/>
      <sheetData sheetId="2" refreshError="1"/>
      <sheetData sheetId="3" refreshError="1">
        <row r="7">
          <cell r="P7">
            <v>130.96290000000002</v>
          </cell>
          <cell r="Q7">
            <v>128.66789999999997</v>
          </cell>
          <cell r="R7">
            <v>259.63080000000002</v>
          </cell>
        </row>
        <row r="10">
          <cell r="P10">
            <v>53.244099999999996</v>
          </cell>
          <cell r="Q10">
            <v>51.385700000000007</v>
          </cell>
          <cell r="R10">
            <v>104.6298</v>
          </cell>
        </row>
        <row r="16">
          <cell r="P16">
            <v>19.565900000000003</v>
          </cell>
          <cell r="Q16">
            <v>19.222999999999999</v>
          </cell>
          <cell r="R16">
            <v>38.788899999999998</v>
          </cell>
        </row>
      </sheetData>
      <sheetData sheetId="4" refreshError="1">
        <row r="8">
          <cell r="D8">
            <v>53.244099999999996</v>
          </cell>
        </row>
        <row r="11">
          <cell r="D11">
            <v>51.385700000000007</v>
          </cell>
        </row>
        <row r="26">
          <cell r="D26">
            <v>0.7</v>
          </cell>
        </row>
        <row r="31">
          <cell r="D31">
            <v>9735121.3303696215</v>
          </cell>
        </row>
        <row r="44">
          <cell r="D44">
            <v>59469626.613330163</v>
          </cell>
        </row>
        <row r="59">
          <cell r="D59">
            <v>13605589.081300426</v>
          </cell>
        </row>
        <row r="64">
          <cell r="D64">
            <v>748131.08720602328</v>
          </cell>
        </row>
        <row r="65">
          <cell r="D65">
            <v>-167014.07286728715</v>
          </cell>
        </row>
        <row r="83">
          <cell r="D83">
            <v>29318266.653986655</v>
          </cell>
        </row>
        <row r="86">
          <cell r="D86">
            <v>0.1852</v>
          </cell>
        </row>
        <row r="87">
          <cell r="D87">
            <v>0.37866</v>
          </cell>
        </row>
      </sheetData>
      <sheetData sheetId="5" refreshError="1"/>
      <sheetData sheetId="6" refreshError="1">
        <row r="8">
          <cell r="E8">
            <v>46.618899999999989</v>
          </cell>
          <cell r="F8">
            <v>11.534000000000001</v>
          </cell>
          <cell r="H8">
            <v>19.565900000000003</v>
          </cell>
        </row>
        <row r="11">
          <cell r="E11">
            <v>46.646100000000004</v>
          </cell>
          <cell r="F11">
            <v>11.4131</v>
          </cell>
          <cell r="H11">
            <v>19.222999999999999</v>
          </cell>
        </row>
        <row r="26">
          <cell r="D26">
            <v>0.7</v>
          </cell>
          <cell r="H26">
            <v>0.7</v>
          </cell>
        </row>
        <row r="30">
          <cell r="D30">
            <v>24375921.883492578</v>
          </cell>
          <cell r="H30">
            <v>11696337.923748976</v>
          </cell>
        </row>
        <row r="40">
          <cell r="D40">
            <v>91257609.400246263</v>
          </cell>
          <cell r="H40">
            <v>2218123.7845107066</v>
          </cell>
        </row>
        <row r="55">
          <cell r="D55">
            <v>11567212.455751596</v>
          </cell>
          <cell r="H55">
            <v>2428381.3830448501</v>
          </cell>
        </row>
        <row r="61">
          <cell r="D61">
            <v>1148025.6128113219</v>
          </cell>
          <cell r="H61">
            <v>27904.115982654705</v>
          </cell>
        </row>
        <row r="62">
          <cell r="D62">
            <v>-2361425.8589431569</v>
          </cell>
          <cell r="H62">
            <v>3774768.3247217527</v>
          </cell>
        </row>
        <row r="99">
          <cell r="H99">
            <v>-1619683.2886259768</v>
          </cell>
        </row>
        <row r="100">
          <cell r="D100">
            <v>46697191.629112326</v>
          </cell>
          <cell r="H100">
            <v>13384060.537595358</v>
          </cell>
        </row>
        <row r="105">
          <cell r="E105">
            <v>0.16864000000000001</v>
          </cell>
          <cell r="F105">
            <v>6.1359999999999998E-2</v>
          </cell>
          <cell r="G105">
            <v>5.6210000000000003E-2</v>
          </cell>
          <cell r="H105">
            <v>9.7890000000000005E-2</v>
          </cell>
        </row>
        <row r="106">
          <cell r="E106">
            <v>0.70316999999999996</v>
          </cell>
          <cell r="F106">
            <v>0.46679999999999999</v>
          </cell>
          <cell r="G106">
            <v>0.23438999999999999</v>
          </cell>
          <cell r="H106">
            <v>0.59662000000000004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il@nesk71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DS18"/>
  <sheetViews>
    <sheetView workbookViewId="0">
      <selection activeCell="A10" sqref="A10:DS10"/>
    </sheetView>
  </sheetViews>
  <sheetFormatPr defaultColWidth="1.140625" defaultRowHeight="15.75"/>
  <cols>
    <col min="1" max="16384" width="1.140625" style="33"/>
  </cols>
  <sheetData>
    <row r="1" spans="1:123" s="27" customFormat="1" ht="11.25">
      <c r="DS1" s="28" t="s">
        <v>88</v>
      </c>
    </row>
    <row r="2" spans="1:123" s="27" customFormat="1" ht="11.25">
      <c r="DS2" s="28" t="s">
        <v>89</v>
      </c>
    </row>
    <row r="3" spans="1:123" s="27" customFormat="1" ht="11.25">
      <c r="DS3" s="28" t="s">
        <v>90</v>
      </c>
    </row>
    <row r="4" spans="1:123" s="27" customFormat="1" ht="11.25">
      <c r="DS4" s="28" t="s">
        <v>91</v>
      </c>
    </row>
    <row r="10" spans="1:123" s="29" customFormat="1" ht="18.75">
      <c r="A10" s="117" t="s">
        <v>192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</row>
    <row r="11" spans="1:123" s="29" customFormat="1" ht="18.75">
      <c r="A11" s="117" t="s">
        <v>92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</row>
    <row r="12" spans="1:123" s="29" customFormat="1" ht="18.75">
      <c r="BI12" s="30" t="s">
        <v>93</v>
      </c>
      <c r="BK12" s="118" t="s">
        <v>245</v>
      </c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D12" s="31" t="s">
        <v>31</v>
      </c>
    </row>
    <row r="13" spans="1:123" s="32" customFormat="1" ht="10.5">
      <c r="BK13" s="119" t="s">
        <v>94</v>
      </c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</row>
    <row r="16" spans="1:123">
      <c r="S16" s="116" t="s">
        <v>2</v>
      </c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</row>
    <row r="17" spans="19:105" s="32" customFormat="1" ht="10.5">
      <c r="S17" s="119" t="s">
        <v>95</v>
      </c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</row>
    <row r="18" spans="19:105">
      <c r="S18" s="116" t="s">
        <v>96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</row>
  </sheetData>
  <mergeCells count="7">
    <mergeCell ref="S18:DA18"/>
    <mergeCell ref="A10:DS10"/>
    <mergeCell ref="A11:DS11"/>
    <mergeCell ref="BK12:CB12"/>
    <mergeCell ref="BK13:CB13"/>
    <mergeCell ref="S16:DA16"/>
    <mergeCell ref="S17:DA17"/>
  </mergeCells>
  <pageMargins left="0.39370078740157483" right="0.39370078740157483" top="0.78740157480314965" bottom="0.39370078740157483" header="0.27559055118110237" footer="0.27559055118110237"/>
  <pageSetup paperSize="9" scale="98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DT28"/>
  <sheetViews>
    <sheetView workbookViewId="0">
      <selection activeCell="C19" sqref="C19"/>
    </sheetView>
  </sheetViews>
  <sheetFormatPr defaultColWidth="1.140625" defaultRowHeight="15.75"/>
  <cols>
    <col min="1" max="16384" width="1.140625" style="33"/>
  </cols>
  <sheetData>
    <row r="1" spans="1:124" s="27" customFormat="1" ht="11.25">
      <c r="DS1" s="28" t="s">
        <v>97</v>
      </c>
      <c r="DT1" s="28"/>
    </row>
    <row r="2" spans="1:124" s="27" customFormat="1" ht="11.25">
      <c r="DS2" s="28" t="s">
        <v>98</v>
      </c>
      <c r="DT2" s="28"/>
    </row>
    <row r="3" spans="1:124" s="27" customFormat="1" ht="11.25">
      <c r="DS3" s="28" t="s">
        <v>99</v>
      </c>
      <c r="DT3" s="28"/>
    </row>
    <row r="6" spans="1:124" s="34" customFormat="1" ht="18.75">
      <c r="A6" s="123" t="s">
        <v>100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</row>
    <row r="10" spans="1:124">
      <c r="A10" s="35" t="s">
        <v>101</v>
      </c>
      <c r="U10" s="121" t="s">
        <v>2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</row>
    <row r="12" spans="1:124">
      <c r="A12" s="35" t="s">
        <v>102</v>
      </c>
      <c r="Z12" s="121" t="s">
        <v>96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</row>
    <row r="14" spans="1:124">
      <c r="A14" s="35" t="s">
        <v>103</v>
      </c>
      <c r="R14" s="121" t="s">
        <v>104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</row>
    <row r="16" spans="1:124">
      <c r="A16" s="35" t="s">
        <v>105</v>
      </c>
      <c r="R16" s="121" t="s">
        <v>104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</row>
    <row r="18" spans="1:123">
      <c r="A18" s="35" t="s">
        <v>106</v>
      </c>
      <c r="F18" s="120" t="s">
        <v>107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20" spans="1:123">
      <c r="A20" s="35" t="s">
        <v>108</v>
      </c>
      <c r="F20" s="120" t="s">
        <v>109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2" spans="1:123">
      <c r="A22" s="35" t="s">
        <v>110</v>
      </c>
      <c r="T22" s="121" t="s">
        <v>111</v>
      </c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</row>
    <row r="24" spans="1:123">
      <c r="A24" s="35" t="s">
        <v>112</v>
      </c>
      <c r="X24" s="122" t="s">
        <v>113</v>
      </c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6" spans="1:123">
      <c r="A26" s="35" t="s">
        <v>114</v>
      </c>
      <c r="T26" s="120" t="s">
        <v>115</v>
      </c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8" spans="1:123">
      <c r="A28" s="35" t="s">
        <v>116</v>
      </c>
      <c r="F28" s="120" t="s">
        <v>115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</sheetData>
  <mergeCells count="11">
    <mergeCell ref="F18:AF18"/>
    <mergeCell ref="A6:DS6"/>
    <mergeCell ref="U10:DS10"/>
    <mergeCell ref="Z12:DS12"/>
    <mergeCell ref="R14:DS14"/>
    <mergeCell ref="R16:DS16"/>
    <mergeCell ref="F20:AF20"/>
    <mergeCell ref="T22:DS22"/>
    <mergeCell ref="X24:BR24"/>
    <mergeCell ref="T26:BD26"/>
    <mergeCell ref="F28:AC28"/>
  </mergeCells>
  <hyperlinks>
    <hyperlink ref="X24" r:id="rId1" xr:uid="{00000000-0004-0000-0100-000000000000}"/>
  </hyperlinks>
  <pageMargins left="0.39370078740157483" right="0.39370078740157483" top="0.78740157480314965" bottom="0.39370078740157483" header="0.27559055118110237" footer="0.27559055118110237"/>
  <pageSetup paperSize="9" scale="98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2:F113"/>
  <sheetViews>
    <sheetView showZeros="0" workbookViewId="0">
      <pane ySplit="6" topLeftCell="A7" activePane="bottomLeft" state="frozen"/>
      <selection activeCell="C19" sqref="C19"/>
      <selection pane="bottomLeft" activeCell="F31" sqref="F31"/>
    </sheetView>
  </sheetViews>
  <sheetFormatPr defaultRowHeight="12.75"/>
  <cols>
    <col min="1" max="1" width="7" style="50" bestFit="1" customWidth="1"/>
    <col min="2" max="2" width="50.7109375" style="44" customWidth="1"/>
    <col min="3" max="3" width="12.85546875" style="49" bestFit="1" customWidth="1"/>
    <col min="4" max="6" width="20.7109375" style="51" customWidth="1"/>
    <col min="7" max="7" width="11.5703125" style="44" bestFit="1" customWidth="1"/>
    <col min="8" max="16384" width="9.140625" style="44"/>
  </cols>
  <sheetData>
    <row r="2" spans="1:6" s="47" customFormat="1">
      <c r="A2" s="127" t="s">
        <v>117</v>
      </c>
      <c r="B2" s="127"/>
      <c r="C2" s="127"/>
      <c r="D2" s="127"/>
      <c r="E2" s="127"/>
      <c r="F2" s="127"/>
    </row>
    <row r="3" spans="1:6" s="47" customFormat="1">
      <c r="A3" s="127" t="s">
        <v>2</v>
      </c>
      <c r="B3" s="127"/>
      <c r="C3" s="127"/>
      <c r="D3" s="127"/>
      <c r="E3" s="127"/>
      <c r="F3" s="127"/>
    </row>
    <row r="5" spans="1:6" s="49" customFormat="1" ht="51">
      <c r="A5" s="128" t="s">
        <v>0</v>
      </c>
      <c r="B5" s="129" t="s">
        <v>118</v>
      </c>
      <c r="C5" s="129" t="s">
        <v>1</v>
      </c>
      <c r="D5" s="48" t="s">
        <v>119</v>
      </c>
      <c r="E5" s="48" t="s">
        <v>120</v>
      </c>
      <c r="F5" s="48" t="s">
        <v>121</v>
      </c>
    </row>
    <row r="6" spans="1:6" s="49" customFormat="1">
      <c r="A6" s="128"/>
      <c r="B6" s="129"/>
      <c r="C6" s="129"/>
      <c r="D6" s="110" t="s">
        <v>82</v>
      </c>
      <c r="E6" s="110" t="s">
        <v>182</v>
      </c>
      <c r="F6" s="110" t="s">
        <v>243</v>
      </c>
    </row>
    <row r="7" spans="1:6" ht="27.75">
      <c r="A7" s="41" t="s">
        <v>46</v>
      </c>
      <c r="B7" s="42" t="s">
        <v>184</v>
      </c>
      <c r="C7" s="43" t="s">
        <v>19</v>
      </c>
      <c r="D7" s="46">
        <v>262.80510600000002</v>
      </c>
      <c r="E7" s="46">
        <v>259.63079999999997</v>
      </c>
      <c r="F7" s="46">
        <v>262.8051070500419</v>
      </c>
    </row>
    <row r="8" spans="1:6">
      <c r="A8" s="41"/>
      <c r="B8" s="42" t="s">
        <v>122</v>
      </c>
      <c r="C8" s="43" t="s">
        <v>19</v>
      </c>
      <c r="D8" s="46">
        <v>132.19651400000001</v>
      </c>
      <c r="E8" s="46">
        <v>130.96289999999999</v>
      </c>
      <c r="F8" s="46">
        <v>132.19651449039992</v>
      </c>
    </row>
    <row r="9" spans="1:6">
      <c r="A9" s="41"/>
      <c r="B9" s="42" t="s">
        <v>123</v>
      </c>
      <c r="C9" s="43" t="s">
        <v>19</v>
      </c>
      <c r="D9" s="46">
        <v>130.60859200000002</v>
      </c>
      <c r="E9" s="46">
        <v>128.66789999999997</v>
      </c>
      <c r="F9" s="46">
        <v>130.60859255964198</v>
      </c>
    </row>
    <row r="10" spans="1:6">
      <c r="A10" s="41"/>
      <c r="B10" s="42" t="s">
        <v>124</v>
      </c>
      <c r="C10" s="43"/>
      <c r="D10" s="46"/>
      <c r="E10" s="46"/>
      <c r="F10" s="46"/>
    </row>
    <row r="11" spans="1:6" ht="25.5">
      <c r="A11" s="41" t="s">
        <v>28</v>
      </c>
      <c r="B11" s="42" t="s">
        <v>125</v>
      </c>
      <c r="C11" s="43" t="s">
        <v>19</v>
      </c>
      <c r="D11" s="46">
        <v>102.04404299999999</v>
      </c>
      <c r="E11" s="46">
        <v>104.6298</v>
      </c>
      <c r="F11" s="46">
        <v>102.04404299999999</v>
      </c>
    </row>
    <row r="12" spans="1:6">
      <c r="A12" s="41"/>
      <c r="B12" s="42" t="s">
        <v>122</v>
      </c>
      <c r="C12" s="43" t="s">
        <v>19</v>
      </c>
      <c r="D12" s="46">
        <v>52.857174999999998</v>
      </c>
      <c r="E12" s="46">
        <v>53.244100000000003</v>
      </c>
      <c r="F12" s="46">
        <v>52.857174999999998</v>
      </c>
    </row>
    <row r="13" spans="1:6">
      <c r="A13" s="41"/>
      <c r="B13" s="42" t="s">
        <v>123</v>
      </c>
      <c r="C13" s="43" t="s">
        <v>19</v>
      </c>
      <c r="D13" s="46">
        <v>49.186867999999997</v>
      </c>
      <c r="E13" s="46">
        <v>51.3857</v>
      </c>
      <c r="F13" s="46">
        <v>49.186867999999997</v>
      </c>
    </row>
    <row r="14" spans="1:6" hidden="1">
      <c r="A14" s="41" t="s">
        <v>126</v>
      </c>
      <c r="B14" s="42" t="s">
        <v>127</v>
      </c>
      <c r="C14" s="43" t="s">
        <v>19</v>
      </c>
      <c r="D14" s="46"/>
      <c r="E14" s="46"/>
      <c r="F14" s="46"/>
    </row>
    <row r="15" spans="1:6" hidden="1">
      <c r="A15" s="41"/>
      <c r="B15" s="42" t="s">
        <v>122</v>
      </c>
      <c r="C15" s="43" t="s">
        <v>19</v>
      </c>
      <c r="D15" s="46"/>
      <c r="E15" s="46"/>
      <c r="F15" s="46"/>
    </row>
    <row r="16" spans="1:6" hidden="1">
      <c r="A16" s="41"/>
      <c r="B16" s="42" t="s">
        <v>123</v>
      </c>
      <c r="C16" s="43" t="s">
        <v>19</v>
      </c>
      <c r="D16" s="46"/>
      <c r="E16" s="46"/>
      <c r="F16" s="46"/>
    </row>
    <row r="17" spans="1:6" hidden="1">
      <c r="A17" s="41" t="s">
        <v>128</v>
      </c>
      <c r="B17" s="42" t="s">
        <v>129</v>
      </c>
      <c r="C17" s="43" t="s">
        <v>19</v>
      </c>
      <c r="D17" s="46"/>
      <c r="E17" s="46"/>
      <c r="F17" s="46"/>
    </row>
    <row r="18" spans="1:6" hidden="1">
      <c r="A18" s="41"/>
      <c r="B18" s="42" t="s">
        <v>122</v>
      </c>
      <c r="C18" s="43" t="s">
        <v>19</v>
      </c>
      <c r="D18" s="46"/>
      <c r="E18" s="46"/>
      <c r="F18" s="46"/>
    </row>
    <row r="19" spans="1:6" hidden="1">
      <c r="A19" s="41"/>
      <c r="B19" s="42" t="s">
        <v>123</v>
      </c>
      <c r="C19" s="43" t="s">
        <v>19</v>
      </c>
      <c r="D19" s="46"/>
      <c r="E19" s="46"/>
      <c r="F19" s="46"/>
    </row>
    <row r="20" spans="1:6">
      <c r="A20" s="41"/>
      <c r="B20" s="42" t="s">
        <v>124</v>
      </c>
      <c r="C20" s="43"/>
      <c r="D20" s="46"/>
      <c r="E20" s="46"/>
      <c r="F20" s="46"/>
    </row>
    <row r="21" spans="1:6" ht="51">
      <c r="A21" s="41" t="s">
        <v>27</v>
      </c>
      <c r="B21" s="42" t="s">
        <v>130</v>
      </c>
      <c r="C21" s="43" t="s">
        <v>19</v>
      </c>
      <c r="D21" s="46">
        <v>74.8241603747</v>
      </c>
      <c r="E21" s="46">
        <v>72.047200000000004</v>
      </c>
      <c r="F21" s="46">
        <v>74.8241603747</v>
      </c>
    </row>
    <row r="22" spans="1:6">
      <c r="A22" s="41"/>
      <c r="B22" s="42" t="s">
        <v>122</v>
      </c>
      <c r="C22" s="43" t="s">
        <v>19</v>
      </c>
      <c r="D22" s="46">
        <v>38.009251708400001</v>
      </c>
      <c r="E22" s="46">
        <v>36.318300000000001</v>
      </c>
      <c r="F22" s="46">
        <v>38.009251708400001</v>
      </c>
    </row>
    <row r="23" spans="1:6">
      <c r="A23" s="41"/>
      <c r="B23" s="42" t="s">
        <v>123</v>
      </c>
      <c r="C23" s="43" t="s">
        <v>19</v>
      </c>
      <c r="D23" s="46">
        <v>36.814908666299999</v>
      </c>
      <c r="E23" s="46">
        <v>35.728900000000003</v>
      </c>
      <c r="F23" s="46">
        <v>36.814908666299999</v>
      </c>
    </row>
    <row r="24" spans="1:6" hidden="1">
      <c r="A24" s="41" t="s">
        <v>131</v>
      </c>
      <c r="B24" s="42" t="s">
        <v>127</v>
      </c>
      <c r="C24" s="43" t="s">
        <v>19</v>
      </c>
      <c r="D24" s="46"/>
      <c r="E24" s="46"/>
      <c r="F24" s="46"/>
    </row>
    <row r="25" spans="1:6" hidden="1">
      <c r="A25" s="41"/>
      <c r="B25" s="42" t="s">
        <v>122</v>
      </c>
      <c r="C25" s="43" t="s">
        <v>19</v>
      </c>
      <c r="D25" s="46"/>
      <c r="E25" s="46"/>
      <c r="F25" s="46"/>
    </row>
    <row r="26" spans="1:6" hidden="1">
      <c r="A26" s="41"/>
      <c r="B26" s="42" t="s">
        <v>123</v>
      </c>
      <c r="C26" s="43" t="s">
        <v>19</v>
      </c>
      <c r="D26" s="46"/>
      <c r="E26" s="46"/>
      <c r="F26" s="46"/>
    </row>
    <row r="27" spans="1:6" hidden="1">
      <c r="A27" s="41" t="s">
        <v>132</v>
      </c>
      <c r="B27" s="42" t="s">
        <v>129</v>
      </c>
      <c r="C27" s="43" t="s">
        <v>19</v>
      </c>
      <c r="D27" s="46"/>
      <c r="E27" s="46"/>
      <c r="F27" s="46"/>
    </row>
    <row r="28" spans="1:6" hidden="1">
      <c r="A28" s="41"/>
      <c r="B28" s="42" t="s">
        <v>122</v>
      </c>
      <c r="C28" s="43" t="s">
        <v>19</v>
      </c>
      <c r="D28" s="46"/>
      <c r="E28" s="46"/>
      <c r="F28" s="46"/>
    </row>
    <row r="29" spans="1:6" hidden="1">
      <c r="A29" s="41"/>
      <c r="B29" s="42" t="s">
        <v>123</v>
      </c>
      <c r="C29" s="43" t="s">
        <v>19</v>
      </c>
      <c r="D29" s="46"/>
      <c r="E29" s="46"/>
      <c r="F29" s="46"/>
    </row>
    <row r="30" spans="1:6" ht="63.75">
      <c r="A30" s="41" t="s">
        <v>26</v>
      </c>
      <c r="B30" s="42" t="s">
        <v>133</v>
      </c>
      <c r="C30" s="43" t="s">
        <v>19</v>
      </c>
      <c r="D30" s="46">
        <v>10.342968899999995</v>
      </c>
      <c r="E30" s="46">
        <v>10.2926</v>
      </c>
      <c r="F30" s="46">
        <v>5.247096</v>
      </c>
    </row>
    <row r="31" spans="1:6">
      <c r="A31" s="41"/>
      <c r="B31" s="42" t="s">
        <v>122</v>
      </c>
      <c r="C31" s="43" t="s">
        <v>19</v>
      </c>
      <c r="D31" s="46">
        <v>4.9894099999999924</v>
      </c>
      <c r="E31" s="46">
        <v>5.0358000000000001</v>
      </c>
      <c r="F31" s="46">
        <v>2.770572</v>
      </c>
    </row>
    <row r="32" spans="1:6">
      <c r="A32" s="41"/>
      <c r="B32" s="42" t="s">
        <v>123</v>
      </c>
      <c r="C32" s="43" t="s">
        <v>19</v>
      </c>
      <c r="D32" s="46">
        <v>5.353558900000003</v>
      </c>
      <c r="E32" s="46">
        <v>5.2568000000000001</v>
      </c>
      <c r="F32" s="46">
        <v>2.4765239999999999</v>
      </c>
    </row>
    <row r="33" spans="1:6" ht="38.25" hidden="1">
      <c r="A33" s="41" t="s">
        <v>26</v>
      </c>
      <c r="B33" s="42" t="s">
        <v>185</v>
      </c>
      <c r="C33" s="43" t="s">
        <v>19</v>
      </c>
      <c r="D33" s="46"/>
      <c r="E33" s="46"/>
      <c r="F33" s="46"/>
    </row>
    <row r="34" spans="1:6" hidden="1">
      <c r="A34" s="41" t="s">
        <v>134</v>
      </c>
      <c r="B34" s="42" t="s">
        <v>127</v>
      </c>
      <c r="C34" s="43" t="s">
        <v>19</v>
      </c>
      <c r="D34" s="46"/>
      <c r="E34" s="46"/>
      <c r="F34" s="46"/>
    </row>
    <row r="35" spans="1:6" hidden="1">
      <c r="A35" s="41"/>
      <c r="B35" s="42" t="s">
        <v>122</v>
      </c>
      <c r="C35" s="43" t="s">
        <v>19</v>
      </c>
      <c r="D35" s="46"/>
      <c r="E35" s="46"/>
      <c r="F35" s="46"/>
    </row>
    <row r="36" spans="1:6" hidden="1">
      <c r="A36" s="41"/>
      <c r="B36" s="42" t="s">
        <v>123</v>
      </c>
      <c r="C36" s="43" t="s">
        <v>19</v>
      </c>
      <c r="D36" s="46"/>
      <c r="E36" s="46"/>
      <c r="F36" s="46"/>
    </row>
    <row r="37" spans="1:6" hidden="1">
      <c r="A37" s="41" t="s">
        <v>135</v>
      </c>
      <c r="B37" s="42" t="s">
        <v>129</v>
      </c>
      <c r="C37" s="43" t="s">
        <v>19</v>
      </c>
      <c r="D37" s="46"/>
      <c r="E37" s="46"/>
      <c r="F37" s="46"/>
    </row>
    <row r="38" spans="1:6" hidden="1">
      <c r="A38" s="41"/>
      <c r="B38" s="42" t="s">
        <v>122</v>
      </c>
      <c r="C38" s="43" t="s">
        <v>19</v>
      </c>
      <c r="D38" s="46"/>
      <c r="E38" s="46"/>
      <c r="F38" s="46"/>
    </row>
    <row r="39" spans="1:6" hidden="1">
      <c r="A39" s="41"/>
      <c r="B39" s="42" t="s">
        <v>123</v>
      </c>
      <c r="C39" s="43" t="s">
        <v>19</v>
      </c>
      <c r="D39" s="46"/>
      <c r="E39" s="46"/>
      <c r="F39" s="46"/>
    </row>
    <row r="40" spans="1:6" ht="51" hidden="1">
      <c r="A40" s="41" t="s">
        <v>56</v>
      </c>
      <c r="B40" s="42" t="s">
        <v>186</v>
      </c>
      <c r="C40" s="43" t="s">
        <v>19</v>
      </c>
      <c r="D40" s="46"/>
      <c r="E40" s="46"/>
      <c r="F40" s="46"/>
    </row>
    <row r="41" spans="1:6" hidden="1">
      <c r="A41" s="41" t="s">
        <v>136</v>
      </c>
      <c r="B41" s="42" t="s">
        <v>127</v>
      </c>
      <c r="C41" s="43" t="s">
        <v>19</v>
      </c>
      <c r="D41" s="46"/>
      <c r="E41" s="46"/>
      <c r="F41" s="46"/>
    </row>
    <row r="42" spans="1:6" hidden="1">
      <c r="A42" s="41"/>
      <c r="B42" s="42" t="s">
        <v>122</v>
      </c>
      <c r="C42" s="43" t="s">
        <v>19</v>
      </c>
      <c r="D42" s="46"/>
      <c r="E42" s="46"/>
      <c r="F42" s="46"/>
    </row>
    <row r="43" spans="1:6" hidden="1">
      <c r="A43" s="41"/>
      <c r="B43" s="42" t="s">
        <v>123</v>
      </c>
      <c r="C43" s="43" t="s">
        <v>19</v>
      </c>
      <c r="D43" s="46"/>
      <c r="E43" s="46"/>
      <c r="F43" s="46"/>
    </row>
    <row r="44" spans="1:6" hidden="1">
      <c r="A44" s="41" t="s">
        <v>137</v>
      </c>
      <c r="B44" s="42" t="s">
        <v>129</v>
      </c>
      <c r="C44" s="43" t="s">
        <v>19</v>
      </c>
      <c r="D44" s="46"/>
      <c r="E44" s="46"/>
      <c r="F44" s="46"/>
    </row>
    <row r="45" spans="1:6" hidden="1">
      <c r="A45" s="41"/>
      <c r="B45" s="42" t="s">
        <v>122</v>
      </c>
      <c r="C45" s="43" t="s">
        <v>19</v>
      </c>
      <c r="D45" s="46"/>
      <c r="E45" s="46"/>
      <c r="F45" s="46"/>
    </row>
    <row r="46" spans="1:6" hidden="1">
      <c r="A46" s="41"/>
      <c r="B46" s="42" t="s">
        <v>123</v>
      </c>
      <c r="C46" s="43" t="s">
        <v>19</v>
      </c>
      <c r="D46" s="46"/>
      <c r="E46" s="46"/>
      <c r="F46" s="46"/>
    </row>
    <row r="47" spans="1:6" ht="51" hidden="1">
      <c r="A47" s="41" t="s">
        <v>57</v>
      </c>
      <c r="B47" s="42" t="s">
        <v>187</v>
      </c>
      <c r="C47" s="43" t="s">
        <v>19</v>
      </c>
      <c r="D47" s="46"/>
      <c r="E47" s="46"/>
      <c r="F47" s="46"/>
    </row>
    <row r="48" spans="1:6" hidden="1">
      <c r="A48" s="41" t="s">
        <v>138</v>
      </c>
      <c r="B48" s="42" t="s">
        <v>127</v>
      </c>
      <c r="C48" s="43" t="s">
        <v>19</v>
      </c>
      <c r="D48" s="46"/>
      <c r="E48" s="46"/>
      <c r="F48" s="46"/>
    </row>
    <row r="49" spans="1:6" hidden="1">
      <c r="A49" s="41"/>
      <c r="B49" s="42" t="s">
        <v>122</v>
      </c>
      <c r="C49" s="43" t="s">
        <v>19</v>
      </c>
      <c r="D49" s="46"/>
      <c r="E49" s="46"/>
      <c r="F49" s="46"/>
    </row>
    <row r="50" spans="1:6" hidden="1">
      <c r="A50" s="41"/>
      <c r="B50" s="42" t="s">
        <v>123</v>
      </c>
      <c r="C50" s="43" t="s">
        <v>19</v>
      </c>
      <c r="D50" s="46"/>
      <c r="E50" s="46"/>
      <c r="F50" s="46"/>
    </row>
    <row r="51" spans="1:6" hidden="1">
      <c r="A51" s="41" t="s">
        <v>139</v>
      </c>
      <c r="B51" s="42" t="s">
        <v>129</v>
      </c>
      <c r="C51" s="43" t="s">
        <v>19</v>
      </c>
      <c r="D51" s="46"/>
      <c r="E51" s="46"/>
      <c r="F51" s="46"/>
    </row>
    <row r="52" spans="1:6" hidden="1">
      <c r="A52" s="41"/>
      <c r="B52" s="42" t="s">
        <v>122</v>
      </c>
      <c r="C52" s="43" t="s">
        <v>19</v>
      </c>
      <c r="D52" s="46"/>
      <c r="E52" s="46"/>
      <c r="F52" s="46"/>
    </row>
    <row r="53" spans="1:6" hidden="1">
      <c r="A53" s="41"/>
      <c r="B53" s="42" t="s">
        <v>123</v>
      </c>
      <c r="C53" s="43" t="s">
        <v>19</v>
      </c>
      <c r="D53" s="46"/>
      <c r="E53" s="46"/>
      <c r="F53" s="46"/>
    </row>
    <row r="54" spans="1:6" ht="25.5" hidden="1">
      <c r="A54" s="41" t="s">
        <v>58</v>
      </c>
      <c r="B54" s="42" t="s">
        <v>188</v>
      </c>
      <c r="C54" s="43" t="s">
        <v>19</v>
      </c>
      <c r="D54" s="46"/>
      <c r="E54" s="46"/>
      <c r="F54" s="46"/>
    </row>
    <row r="55" spans="1:6" hidden="1">
      <c r="A55" s="41" t="s">
        <v>140</v>
      </c>
      <c r="B55" s="42" t="s">
        <v>127</v>
      </c>
      <c r="C55" s="43" t="s">
        <v>19</v>
      </c>
      <c r="D55" s="46"/>
      <c r="E55" s="46"/>
      <c r="F55" s="46"/>
    </row>
    <row r="56" spans="1:6" hidden="1">
      <c r="A56" s="41"/>
      <c r="B56" s="42" t="s">
        <v>122</v>
      </c>
      <c r="C56" s="43" t="s">
        <v>19</v>
      </c>
      <c r="D56" s="46"/>
      <c r="E56" s="46"/>
      <c r="F56" s="46"/>
    </row>
    <row r="57" spans="1:6" hidden="1">
      <c r="A57" s="41"/>
      <c r="B57" s="42" t="s">
        <v>123</v>
      </c>
      <c r="C57" s="43" t="s">
        <v>19</v>
      </c>
      <c r="D57" s="46"/>
      <c r="E57" s="46"/>
      <c r="F57" s="46"/>
    </row>
    <row r="58" spans="1:6" hidden="1">
      <c r="A58" s="41" t="s">
        <v>141</v>
      </c>
      <c r="B58" s="42" t="s">
        <v>129</v>
      </c>
      <c r="C58" s="43" t="s">
        <v>19</v>
      </c>
      <c r="D58" s="46"/>
      <c r="E58" s="46"/>
      <c r="F58" s="46"/>
    </row>
    <row r="59" spans="1:6" hidden="1">
      <c r="A59" s="41"/>
      <c r="B59" s="42" t="s">
        <v>122</v>
      </c>
      <c r="C59" s="43" t="s">
        <v>19</v>
      </c>
      <c r="D59" s="46"/>
      <c r="E59" s="46"/>
      <c r="F59" s="46"/>
    </row>
    <row r="60" spans="1:6" hidden="1">
      <c r="A60" s="41"/>
      <c r="B60" s="42" t="s">
        <v>123</v>
      </c>
      <c r="C60" s="43" t="s">
        <v>19</v>
      </c>
      <c r="D60" s="46"/>
      <c r="E60" s="46"/>
      <c r="F60" s="46"/>
    </row>
    <row r="61" spans="1:6" ht="15">
      <c r="A61" s="41" t="s">
        <v>59</v>
      </c>
      <c r="B61" s="42" t="s">
        <v>189</v>
      </c>
      <c r="C61" s="43" t="s">
        <v>19</v>
      </c>
      <c r="D61" s="46">
        <v>21.972786625299999</v>
      </c>
      <c r="E61" s="46">
        <v>22.29</v>
      </c>
      <c r="F61" s="46">
        <v>21.972786625299999</v>
      </c>
    </row>
    <row r="62" spans="1:6">
      <c r="A62" s="41"/>
      <c r="B62" s="42" t="s">
        <v>122</v>
      </c>
      <c r="C62" s="43" t="s">
        <v>19</v>
      </c>
      <c r="D62" s="111">
        <v>12.077351291599999</v>
      </c>
      <c r="E62" s="111">
        <v>11.89</v>
      </c>
      <c r="F62" s="111">
        <v>12.077351291599999</v>
      </c>
    </row>
    <row r="63" spans="1:6">
      <c r="A63" s="41"/>
      <c r="B63" s="42" t="s">
        <v>123</v>
      </c>
      <c r="C63" s="43" t="s">
        <v>19</v>
      </c>
      <c r="D63" s="111">
        <v>9.8954353337000001</v>
      </c>
      <c r="E63" s="111">
        <v>10.4</v>
      </c>
      <c r="F63" s="111">
        <v>9.8954353337000001</v>
      </c>
    </row>
    <row r="64" spans="1:6">
      <c r="A64" s="41" t="s">
        <v>142</v>
      </c>
      <c r="B64" s="42" t="s">
        <v>127</v>
      </c>
      <c r="C64" s="43" t="s">
        <v>19</v>
      </c>
      <c r="D64" s="111"/>
      <c r="E64" s="111"/>
      <c r="F64" s="111"/>
    </row>
    <row r="65" spans="1:6">
      <c r="A65" s="41"/>
      <c r="B65" s="42" t="s">
        <v>122</v>
      </c>
      <c r="C65" s="43" t="s">
        <v>19</v>
      </c>
      <c r="D65" s="46"/>
      <c r="E65" s="46"/>
      <c r="F65" s="46"/>
    </row>
    <row r="66" spans="1:6">
      <c r="A66" s="41"/>
      <c r="B66" s="42" t="s">
        <v>123</v>
      </c>
      <c r="C66" s="43" t="s">
        <v>19</v>
      </c>
      <c r="D66" s="46"/>
      <c r="E66" s="46"/>
      <c r="F66" s="46"/>
    </row>
    <row r="67" spans="1:6">
      <c r="A67" s="41" t="s">
        <v>143</v>
      </c>
      <c r="B67" s="42" t="s">
        <v>129</v>
      </c>
      <c r="C67" s="43" t="s">
        <v>19</v>
      </c>
      <c r="D67" s="46"/>
      <c r="E67" s="46"/>
      <c r="F67" s="46"/>
    </row>
    <row r="68" spans="1:6">
      <c r="A68" s="41"/>
      <c r="B68" s="42" t="s">
        <v>122</v>
      </c>
      <c r="C68" s="43" t="s">
        <v>19</v>
      </c>
      <c r="D68" s="46"/>
      <c r="E68" s="46"/>
      <c r="F68" s="46"/>
    </row>
    <row r="69" spans="1:6">
      <c r="A69" s="41"/>
      <c r="B69" s="42" t="s">
        <v>123</v>
      </c>
      <c r="C69" s="43" t="s">
        <v>19</v>
      </c>
      <c r="D69" s="46"/>
      <c r="E69" s="46"/>
      <c r="F69" s="46"/>
    </row>
    <row r="70" spans="1:6" ht="38.25">
      <c r="A70" s="41" t="s">
        <v>25</v>
      </c>
      <c r="B70" s="42" t="s">
        <v>144</v>
      </c>
      <c r="C70" s="43" t="s">
        <v>19</v>
      </c>
      <c r="D70" s="46">
        <v>136.76591999999999</v>
      </c>
      <c r="E70" s="46">
        <v>116.21209999999999</v>
      </c>
      <c r="F70" s="46">
        <v>121.497981</v>
      </c>
    </row>
    <row r="71" spans="1:6">
      <c r="A71" s="41"/>
      <c r="B71" s="42" t="s">
        <v>122</v>
      </c>
      <c r="C71" s="43" t="s">
        <v>19</v>
      </c>
      <c r="D71" s="46">
        <v>68.456573000000006</v>
      </c>
      <c r="E71" s="46">
        <v>58.152899999999995</v>
      </c>
      <c r="F71" s="46">
        <v>59.589179999999999</v>
      </c>
    </row>
    <row r="72" spans="1:6">
      <c r="A72" s="41"/>
      <c r="B72" s="42" t="s">
        <v>123</v>
      </c>
      <c r="C72" s="43" t="s">
        <v>19</v>
      </c>
      <c r="D72" s="46">
        <v>68.309347000000002</v>
      </c>
      <c r="E72" s="46">
        <v>58.059199999999997</v>
      </c>
      <c r="F72" s="46">
        <v>61.908800999999997</v>
      </c>
    </row>
    <row r="73" spans="1:6">
      <c r="A73" s="41"/>
      <c r="B73" s="42" t="s">
        <v>181</v>
      </c>
      <c r="C73" s="43" t="s">
        <v>19</v>
      </c>
      <c r="D73" s="46">
        <v>113.422562</v>
      </c>
      <c r="E73" s="46">
        <v>93.264999999999986</v>
      </c>
      <c r="F73" s="46">
        <v>98.154623000000001</v>
      </c>
    </row>
    <row r="74" spans="1:6">
      <c r="A74" s="41"/>
      <c r="B74" s="42" t="s">
        <v>122</v>
      </c>
      <c r="C74" s="43" t="s">
        <v>19</v>
      </c>
      <c r="D74" s="46">
        <v>56.374172000000002</v>
      </c>
      <c r="E74" s="46">
        <v>46.618899999999996</v>
      </c>
      <c r="F74" s="46">
        <v>47.506779000000002</v>
      </c>
    </row>
    <row r="75" spans="1:6">
      <c r="A75" s="41"/>
      <c r="B75" s="42" t="s">
        <v>123</v>
      </c>
      <c r="C75" s="43" t="s">
        <v>19</v>
      </c>
      <c r="D75" s="46">
        <v>57.048389999999998</v>
      </c>
      <c r="E75" s="46">
        <v>46.646099999999997</v>
      </c>
      <c r="F75" s="46">
        <v>50.647843999999999</v>
      </c>
    </row>
    <row r="76" spans="1:6">
      <c r="A76" s="41"/>
      <c r="B76" s="42" t="s">
        <v>50</v>
      </c>
      <c r="C76" s="43" t="s">
        <v>19</v>
      </c>
      <c r="D76" s="46">
        <v>23.343358000000002</v>
      </c>
      <c r="E76" s="46">
        <v>22.947099999999999</v>
      </c>
      <c r="F76" s="46">
        <v>23.343358000000002</v>
      </c>
    </row>
    <row r="77" spans="1:6">
      <c r="A77" s="41"/>
      <c r="B77" s="42" t="s">
        <v>122</v>
      </c>
      <c r="C77" s="43" t="s">
        <v>19</v>
      </c>
      <c r="D77" s="46">
        <v>12.082401000000001</v>
      </c>
      <c r="E77" s="46">
        <v>11.534000000000001</v>
      </c>
      <c r="F77" s="46">
        <v>12.082401000000001</v>
      </c>
    </row>
    <row r="78" spans="1:6">
      <c r="A78" s="41"/>
      <c r="B78" s="42" t="s">
        <v>123</v>
      </c>
      <c r="C78" s="43" t="s">
        <v>19</v>
      </c>
      <c r="D78" s="46">
        <v>11.260956999999999</v>
      </c>
      <c r="E78" s="46">
        <v>11.4131</v>
      </c>
      <c r="F78" s="46">
        <v>11.260956999999999</v>
      </c>
    </row>
    <row r="79" spans="1:6">
      <c r="A79" s="41"/>
      <c r="B79" s="42" t="s">
        <v>63</v>
      </c>
      <c r="C79" s="43" t="s">
        <v>19</v>
      </c>
      <c r="D79" s="46"/>
      <c r="E79" s="46"/>
      <c r="F79" s="46"/>
    </row>
    <row r="80" spans="1:6">
      <c r="A80" s="41"/>
      <c r="B80" s="42" t="s">
        <v>122</v>
      </c>
      <c r="C80" s="43" t="s">
        <v>19</v>
      </c>
      <c r="D80" s="46"/>
      <c r="E80" s="46"/>
      <c r="F80" s="46"/>
    </row>
    <row r="81" spans="1:6">
      <c r="A81" s="41"/>
      <c r="B81" s="42" t="s">
        <v>123</v>
      </c>
      <c r="C81" s="43" t="s">
        <v>19</v>
      </c>
      <c r="D81" s="46"/>
      <c r="E81" s="46"/>
      <c r="F81" s="46"/>
    </row>
    <row r="82" spans="1:6" ht="38.25">
      <c r="A82" s="41" t="s">
        <v>45</v>
      </c>
      <c r="B82" s="42" t="s">
        <v>147</v>
      </c>
      <c r="C82" s="43" t="s">
        <v>19</v>
      </c>
      <c r="D82" s="46">
        <v>23.995142999999999</v>
      </c>
      <c r="E82" s="46">
        <v>38.788899999999998</v>
      </c>
      <c r="F82" s="46">
        <v>39.263083050041899</v>
      </c>
    </row>
    <row r="83" spans="1:6">
      <c r="A83" s="41"/>
      <c r="B83" s="42" t="s">
        <v>122</v>
      </c>
      <c r="C83" s="43" t="s">
        <v>19</v>
      </c>
      <c r="D83" s="46">
        <v>10.882766</v>
      </c>
      <c r="E83" s="46">
        <v>19.565899999999999</v>
      </c>
      <c r="F83" s="46">
        <v>19.750159490399913</v>
      </c>
    </row>
    <row r="84" spans="1:6">
      <c r="A84" s="41"/>
      <c r="B84" s="42" t="s">
        <v>123</v>
      </c>
      <c r="C84" s="43" t="s">
        <v>19</v>
      </c>
      <c r="D84" s="46">
        <v>13.112377</v>
      </c>
      <c r="E84" s="46">
        <v>19.222999999999999</v>
      </c>
      <c r="F84" s="46">
        <v>19.51292355964199</v>
      </c>
    </row>
    <row r="85" spans="1:6" ht="15">
      <c r="A85" s="41" t="s">
        <v>44</v>
      </c>
      <c r="B85" s="42" t="s">
        <v>190</v>
      </c>
      <c r="C85" s="43" t="s">
        <v>148</v>
      </c>
      <c r="D85" s="46">
        <v>64.74799999999999</v>
      </c>
      <c r="E85" s="46">
        <v>64.715999999999994</v>
      </c>
      <c r="F85" s="46">
        <v>64.715999999999994</v>
      </c>
    </row>
    <row r="86" spans="1:6">
      <c r="A86" s="41"/>
      <c r="B86" s="42" t="s">
        <v>124</v>
      </c>
      <c r="C86" s="43"/>
      <c r="D86" s="46"/>
      <c r="E86" s="46"/>
      <c r="F86" s="46"/>
    </row>
    <row r="87" spans="1:6" ht="25.5">
      <c r="A87" s="41" t="s">
        <v>17</v>
      </c>
      <c r="B87" s="42" t="s">
        <v>149</v>
      </c>
      <c r="C87" s="43" t="s">
        <v>148</v>
      </c>
      <c r="D87" s="109">
        <v>62.896000000000001</v>
      </c>
      <c r="E87" s="109">
        <v>62.863999999999997</v>
      </c>
      <c r="F87" s="109">
        <v>62.863999999999997</v>
      </c>
    </row>
    <row r="88" spans="1:6" ht="38.25">
      <c r="A88" s="41" t="s">
        <v>16</v>
      </c>
      <c r="B88" s="42" t="s">
        <v>150</v>
      </c>
      <c r="C88" s="43" t="s">
        <v>148</v>
      </c>
      <c r="D88" s="109">
        <v>1.85</v>
      </c>
      <c r="E88" s="109">
        <v>1.85</v>
      </c>
      <c r="F88" s="109">
        <v>1.85</v>
      </c>
    </row>
    <row r="89" spans="1:6">
      <c r="A89" s="41"/>
      <c r="B89" s="42" t="s">
        <v>145</v>
      </c>
      <c r="C89" s="43" t="s">
        <v>148</v>
      </c>
      <c r="D89" s="109">
        <v>1.778</v>
      </c>
      <c r="E89" s="109">
        <v>1.778</v>
      </c>
      <c r="F89" s="109">
        <v>1.778</v>
      </c>
    </row>
    <row r="90" spans="1:6">
      <c r="A90" s="41"/>
      <c r="B90" s="42" t="s">
        <v>146</v>
      </c>
      <c r="C90" s="43" t="s">
        <v>148</v>
      </c>
      <c r="D90" s="109">
        <v>6.4000000000000001E-2</v>
      </c>
      <c r="E90" s="109">
        <v>6.4000000000000001E-2</v>
      </c>
      <c r="F90" s="109">
        <v>6.4000000000000001E-2</v>
      </c>
    </row>
    <row r="91" spans="1:6">
      <c r="A91" s="41"/>
      <c r="B91" s="42" t="s">
        <v>50</v>
      </c>
      <c r="C91" s="43" t="s">
        <v>148</v>
      </c>
      <c r="D91" s="109">
        <v>8.0000000000000002E-3</v>
      </c>
      <c r="E91" s="109">
        <v>8.0000000000000002E-3</v>
      </c>
      <c r="F91" s="109">
        <v>8.0000000000000002E-3</v>
      </c>
    </row>
    <row r="92" spans="1:6">
      <c r="A92" s="41"/>
      <c r="B92" s="42" t="s">
        <v>63</v>
      </c>
      <c r="C92" s="43" t="s">
        <v>148</v>
      </c>
      <c r="D92" s="45"/>
      <c r="E92" s="45"/>
      <c r="F92" s="45"/>
    </row>
    <row r="93" spans="1:6" ht="38.25">
      <c r="A93" s="41" t="s">
        <v>151</v>
      </c>
      <c r="B93" s="42" t="s">
        <v>152</v>
      </c>
      <c r="C93" s="43" t="s">
        <v>148</v>
      </c>
      <c r="D93" s="45">
        <v>2E-3</v>
      </c>
      <c r="E93" s="45">
        <v>2E-3</v>
      </c>
      <c r="F93" s="45">
        <v>2E-3</v>
      </c>
    </row>
    <row r="94" spans="1:6" ht="27.75">
      <c r="A94" s="41" t="s">
        <v>43</v>
      </c>
      <c r="B94" s="42" t="s">
        <v>191</v>
      </c>
      <c r="C94" s="43" t="s">
        <v>4</v>
      </c>
      <c r="D94" s="40">
        <v>69255</v>
      </c>
      <c r="E94" s="40">
        <v>65743</v>
      </c>
      <c r="F94" s="40">
        <v>69212</v>
      </c>
    </row>
    <row r="95" spans="1:6">
      <c r="A95" s="41"/>
      <c r="B95" s="42" t="s">
        <v>124</v>
      </c>
      <c r="C95" s="43"/>
      <c r="D95" s="40"/>
      <c r="E95" s="40"/>
      <c r="F95" s="40"/>
    </row>
    <row r="96" spans="1:6" ht="25.5">
      <c r="A96" s="41" t="s">
        <v>42</v>
      </c>
      <c r="B96" s="42" t="s">
        <v>153</v>
      </c>
      <c r="C96" s="43" t="s">
        <v>4</v>
      </c>
      <c r="D96" s="40">
        <v>63036</v>
      </c>
      <c r="E96" s="40">
        <v>61546</v>
      </c>
      <c r="F96" s="40">
        <v>63004</v>
      </c>
    </row>
    <row r="97" spans="1:6" ht="38.25">
      <c r="A97" s="41" t="s">
        <v>41</v>
      </c>
      <c r="B97" s="42" t="s">
        <v>154</v>
      </c>
      <c r="C97" s="43" t="s">
        <v>4</v>
      </c>
      <c r="D97" s="40">
        <v>6122</v>
      </c>
      <c r="E97" s="40">
        <v>4099</v>
      </c>
      <c r="F97" s="40">
        <v>6109</v>
      </c>
    </row>
    <row r="98" spans="1:6">
      <c r="A98" s="41"/>
      <c r="B98" s="42" t="s">
        <v>87</v>
      </c>
      <c r="C98" s="43" t="s">
        <v>4</v>
      </c>
      <c r="D98" s="40">
        <v>6059</v>
      </c>
      <c r="E98" s="40">
        <v>4037</v>
      </c>
      <c r="F98" s="40">
        <v>6046</v>
      </c>
    </row>
    <row r="99" spans="1:6">
      <c r="A99" s="41"/>
      <c r="B99" s="42" t="s">
        <v>50</v>
      </c>
      <c r="C99" s="43" t="s">
        <v>4</v>
      </c>
      <c r="D99" s="40">
        <v>63</v>
      </c>
      <c r="E99" s="40">
        <v>62</v>
      </c>
      <c r="F99" s="40">
        <v>63</v>
      </c>
    </row>
    <row r="100" spans="1:6">
      <c r="A100" s="41"/>
      <c r="B100" s="42" t="s">
        <v>63</v>
      </c>
      <c r="C100" s="43" t="s">
        <v>4</v>
      </c>
      <c r="D100" s="40"/>
      <c r="E100" s="40"/>
      <c r="F100" s="40"/>
    </row>
    <row r="101" spans="1:6">
      <c r="A101" s="41" t="s">
        <v>40</v>
      </c>
      <c r="B101" s="42" t="s">
        <v>179</v>
      </c>
      <c r="C101" s="43" t="s">
        <v>4</v>
      </c>
      <c r="D101" s="40">
        <v>97</v>
      </c>
      <c r="E101" s="40">
        <v>98</v>
      </c>
      <c r="F101" s="40">
        <v>99</v>
      </c>
    </row>
    <row r="102" spans="1:6">
      <c r="A102" s="41" t="s">
        <v>39</v>
      </c>
      <c r="B102" s="42" t="s">
        <v>155</v>
      </c>
      <c r="C102" s="43" t="s">
        <v>4</v>
      </c>
      <c r="D102" s="40">
        <v>69255</v>
      </c>
      <c r="E102" s="40">
        <v>65743</v>
      </c>
      <c r="F102" s="40">
        <v>69212</v>
      </c>
    </row>
    <row r="103" spans="1:6" ht="25.5">
      <c r="A103" s="41" t="s">
        <v>38</v>
      </c>
      <c r="B103" s="42" t="s">
        <v>156</v>
      </c>
      <c r="C103" s="43" t="s">
        <v>47</v>
      </c>
      <c r="D103" s="40">
        <v>61236.225569999995</v>
      </c>
      <c r="E103" s="40">
        <v>88396.183059999996</v>
      </c>
      <c r="F103" s="40">
        <v>239547.13915418345</v>
      </c>
    </row>
    <row r="104" spans="1:6" ht="25.5">
      <c r="A104" s="41" t="s">
        <v>37</v>
      </c>
      <c r="B104" s="42" t="s">
        <v>157</v>
      </c>
      <c r="C104" s="43"/>
      <c r="D104" s="46" t="s">
        <v>180</v>
      </c>
      <c r="E104" s="46" t="s">
        <v>180</v>
      </c>
      <c r="F104" s="46" t="s">
        <v>180</v>
      </c>
    </row>
    <row r="105" spans="1:6">
      <c r="A105" s="41" t="s">
        <v>60</v>
      </c>
      <c r="B105" s="42" t="s">
        <v>158</v>
      </c>
      <c r="C105" s="43" t="s">
        <v>159</v>
      </c>
      <c r="D105" s="40" t="s">
        <v>180</v>
      </c>
      <c r="E105" s="40" t="s">
        <v>180</v>
      </c>
      <c r="F105" s="40" t="s">
        <v>180</v>
      </c>
    </row>
    <row r="106" spans="1:6">
      <c r="A106" s="41" t="s">
        <v>61</v>
      </c>
      <c r="B106" s="42" t="s">
        <v>160</v>
      </c>
      <c r="C106" s="43" t="s">
        <v>161</v>
      </c>
      <c r="D106" s="40" t="s">
        <v>180</v>
      </c>
      <c r="E106" s="45" t="s">
        <v>180</v>
      </c>
      <c r="F106" s="45" t="s">
        <v>180</v>
      </c>
    </row>
    <row r="107" spans="1:6" ht="63.75" customHeight="1">
      <c r="A107" s="41" t="s">
        <v>162</v>
      </c>
      <c r="B107" s="42" t="s">
        <v>163</v>
      </c>
      <c r="C107" s="43"/>
      <c r="D107" s="124" t="s">
        <v>246</v>
      </c>
      <c r="E107" s="125"/>
      <c r="F107" s="126"/>
    </row>
    <row r="108" spans="1:6">
      <c r="A108" s="41" t="s">
        <v>36</v>
      </c>
      <c r="B108" s="42" t="s">
        <v>164</v>
      </c>
      <c r="C108" s="43" t="s">
        <v>47</v>
      </c>
      <c r="D108" s="40">
        <v>939.78111999999999</v>
      </c>
      <c r="E108" s="40">
        <v>13005.68448</v>
      </c>
      <c r="F108" s="40">
        <v>13565.063449435398</v>
      </c>
    </row>
    <row r="109" spans="1:6">
      <c r="A109" s="41" t="s">
        <v>35</v>
      </c>
      <c r="B109" s="42" t="s">
        <v>48</v>
      </c>
      <c r="C109" s="43" t="s">
        <v>47</v>
      </c>
      <c r="D109" s="115"/>
      <c r="E109" s="112">
        <v>6426.7125400000004</v>
      </c>
      <c r="F109" s="40">
        <v>2650.4662691998346</v>
      </c>
    </row>
    <row r="110" spans="1:6">
      <c r="A110" s="41" t="s">
        <v>84</v>
      </c>
      <c r="B110" s="42" t="s">
        <v>165</v>
      </c>
      <c r="C110" s="43" t="s">
        <v>47</v>
      </c>
      <c r="D110" s="40"/>
      <c r="E110" s="112">
        <v>4824.0908737847822</v>
      </c>
      <c r="F110" s="40">
        <v>1025.4647379302135</v>
      </c>
    </row>
    <row r="111" spans="1:6">
      <c r="A111" s="41" t="s">
        <v>166</v>
      </c>
      <c r="B111" s="42" t="s">
        <v>167</v>
      </c>
      <c r="C111" s="43" t="s">
        <v>47</v>
      </c>
      <c r="D111" s="40"/>
      <c r="E111" s="40"/>
      <c r="F111" s="40"/>
    </row>
    <row r="112" spans="1:6" ht="25.5">
      <c r="A112" s="41" t="s">
        <v>168</v>
      </c>
      <c r="B112" s="42" t="s">
        <v>169</v>
      </c>
      <c r="C112" s="43" t="s">
        <v>14</v>
      </c>
      <c r="D112" s="46"/>
      <c r="E112" s="46"/>
      <c r="F112" s="46"/>
    </row>
    <row r="113" spans="1:6" ht="38.25">
      <c r="A113" s="41" t="s">
        <v>170</v>
      </c>
      <c r="B113" s="42" t="s">
        <v>171</v>
      </c>
      <c r="C113" s="43"/>
      <c r="D113" s="46"/>
      <c r="E113" s="46"/>
      <c r="F113" s="46"/>
    </row>
  </sheetData>
  <mergeCells count="6">
    <mergeCell ref="D107:F107"/>
    <mergeCell ref="A2:F2"/>
    <mergeCell ref="A3:F3"/>
    <mergeCell ref="A5:A6"/>
    <mergeCell ref="B5:B6"/>
    <mergeCell ref="C5:C6"/>
  </mergeCells>
  <printOptions horizontalCentered="1"/>
  <pageMargins left="0.78740157480314965" right="0" top="0.39370078740157483" bottom="0.39370078740157483" header="0" footer="0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2:I18"/>
  <sheetViews>
    <sheetView tabSelected="1" workbookViewId="0">
      <selection activeCell="E28" sqref="E28"/>
    </sheetView>
  </sheetViews>
  <sheetFormatPr defaultRowHeight="12.75"/>
  <cols>
    <col min="1" max="1" width="6.140625" style="38" bestFit="1" customWidth="1"/>
    <col min="2" max="2" width="51.7109375" style="19" customWidth="1"/>
    <col min="3" max="3" width="14.85546875" style="17" bestFit="1" customWidth="1"/>
    <col min="4" max="9" width="15.7109375" style="39" customWidth="1"/>
    <col min="10" max="16384" width="9.140625" style="19"/>
  </cols>
  <sheetData>
    <row r="2" spans="1:9" s="15" customFormat="1" ht="12.75" customHeight="1">
      <c r="A2" s="130" t="s">
        <v>172</v>
      </c>
      <c r="B2" s="130"/>
      <c r="C2" s="130"/>
      <c r="D2" s="130"/>
      <c r="E2" s="130"/>
      <c r="F2" s="130"/>
      <c r="G2" s="130"/>
      <c r="H2" s="130"/>
      <c r="I2" s="130"/>
    </row>
    <row r="4" spans="1:9" s="17" customFormat="1" ht="25.5" customHeight="1">
      <c r="A4" s="131" t="s">
        <v>0</v>
      </c>
      <c r="B4" s="132" t="s">
        <v>118</v>
      </c>
      <c r="C4" s="132" t="s">
        <v>1</v>
      </c>
      <c r="D4" s="133" t="s">
        <v>119</v>
      </c>
      <c r="E4" s="133"/>
      <c r="F4" s="133" t="s">
        <v>120</v>
      </c>
      <c r="G4" s="133"/>
      <c r="H4" s="133" t="s">
        <v>121</v>
      </c>
      <c r="I4" s="133"/>
    </row>
    <row r="5" spans="1:9" s="17" customFormat="1">
      <c r="A5" s="131"/>
      <c r="B5" s="132"/>
      <c r="C5" s="132"/>
      <c r="D5" s="134" t="s">
        <v>82</v>
      </c>
      <c r="E5" s="134"/>
      <c r="F5" s="134" t="s">
        <v>182</v>
      </c>
      <c r="G5" s="134"/>
      <c r="H5" s="134" t="s">
        <v>243</v>
      </c>
      <c r="I5" s="134"/>
    </row>
    <row r="6" spans="1:9" s="17" customFormat="1">
      <c r="A6" s="131"/>
      <c r="B6" s="132"/>
      <c r="C6" s="132"/>
      <c r="D6" s="113" t="s">
        <v>173</v>
      </c>
      <c r="E6" s="113" t="s">
        <v>174</v>
      </c>
      <c r="F6" s="113" t="s">
        <v>173</v>
      </c>
      <c r="G6" s="113" t="s">
        <v>174</v>
      </c>
      <c r="H6" s="113" t="s">
        <v>173</v>
      </c>
      <c r="I6" s="113" t="s">
        <v>174</v>
      </c>
    </row>
    <row r="7" spans="1:9">
      <c r="A7" s="37" t="s">
        <v>46</v>
      </c>
      <c r="B7" s="18" t="s">
        <v>175</v>
      </c>
      <c r="C7" s="16"/>
      <c r="D7" s="114"/>
      <c r="E7" s="114"/>
      <c r="F7" s="114"/>
      <c r="G7" s="114"/>
      <c r="H7" s="114"/>
      <c r="I7" s="114"/>
    </row>
    <row r="8" spans="1:9" ht="38.25">
      <c r="A8" s="37" t="s">
        <v>28</v>
      </c>
      <c r="B8" s="18" t="s">
        <v>176</v>
      </c>
      <c r="C8" s="16" t="s">
        <v>34</v>
      </c>
      <c r="D8" s="114">
        <v>124.34</v>
      </c>
      <c r="E8" s="114">
        <v>185.2</v>
      </c>
      <c r="F8" s="114">
        <v>185.2</v>
      </c>
      <c r="G8" s="114">
        <v>378.66</v>
      </c>
      <c r="H8" s="114">
        <v>378.66</v>
      </c>
      <c r="I8" s="114">
        <v>3174.4537789713891</v>
      </c>
    </row>
    <row r="9" spans="1:9" ht="51">
      <c r="A9" s="37" t="s">
        <v>25</v>
      </c>
      <c r="B9" s="18" t="s">
        <v>177</v>
      </c>
      <c r="C9" s="16" t="s">
        <v>34</v>
      </c>
      <c r="D9" s="114">
        <v>610.12</v>
      </c>
      <c r="E9" s="114">
        <v>97.89</v>
      </c>
      <c r="F9" s="114">
        <v>97.89</v>
      </c>
      <c r="G9" s="114">
        <v>596.62</v>
      </c>
      <c r="H9" s="114">
        <v>596.62</v>
      </c>
      <c r="I9" s="114">
        <v>5806.4020276898791</v>
      </c>
    </row>
    <row r="10" spans="1:9">
      <c r="A10" s="37" t="s">
        <v>45</v>
      </c>
      <c r="B10" s="18" t="s">
        <v>178</v>
      </c>
      <c r="C10" s="16"/>
      <c r="D10" s="114"/>
      <c r="E10" s="114"/>
      <c r="F10" s="114"/>
      <c r="G10" s="114"/>
      <c r="H10" s="114"/>
      <c r="I10" s="114"/>
    </row>
    <row r="11" spans="1:9">
      <c r="A11" s="37"/>
      <c r="B11" s="18" t="s">
        <v>145</v>
      </c>
      <c r="C11" s="16" t="s">
        <v>14</v>
      </c>
      <c r="D11" s="114">
        <v>15.86</v>
      </c>
      <c r="E11" s="114"/>
      <c r="F11" s="114"/>
      <c r="G11" s="114"/>
      <c r="H11" s="114"/>
      <c r="I11" s="114"/>
    </row>
    <row r="12" spans="1:9">
      <c r="A12" s="37"/>
      <c r="B12" s="18" t="s">
        <v>146</v>
      </c>
      <c r="C12" s="16" t="s">
        <v>14</v>
      </c>
      <c r="D12" s="114">
        <v>14.58</v>
      </c>
      <c r="E12" s="114"/>
      <c r="F12" s="114"/>
      <c r="G12" s="114"/>
      <c r="H12" s="114"/>
      <c r="I12" s="114"/>
    </row>
    <row r="13" spans="1:9">
      <c r="A13" s="37"/>
      <c r="B13" s="18" t="s">
        <v>50</v>
      </c>
      <c r="C13" s="16" t="s">
        <v>14</v>
      </c>
      <c r="D13" s="114">
        <v>9.93</v>
      </c>
      <c r="E13" s="114"/>
      <c r="F13" s="114"/>
      <c r="G13" s="114"/>
      <c r="H13" s="114"/>
      <c r="I13" s="114"/>
    </row>
    <row r="14" spans="1:9">
      <c r="A14" s="37"/>
      <c r="B14" s="18" t="s">
        <v>63</v>
      </c>
      <c r="C14" s="16" t="s">
        <v>14</v>
      </c>
      <c r="D14" s="114">
        <v>5.76</v>
      </c>
      <c r="E14" s="114"/>
      <c r="F14" s="114"/>
      <c r="G14" s="114"/>
      <c r="H14" s="114"/>
      <c r="I14" s="114"/>
    </row>
    <row r="15" spans="1:9" ht="25.5">
      <c r="A15" s="37" t="s">
        <v>78</v>
      </c>
      <c r="B15" s="18" t="s">
        <v>183</v>
      </c>
      <c r="C15" s="16"/>
      <c r="D15" s="114"/>
      <c r="E15" s="114"/>
      <c r="F15" s="114"/>
      <c r="G15" s="114"/>
      <c r="H15" s="114"/>
      <c r="I15" s="114"/>
    </row>
    <row r="16" spans="1:9">
      <c r="A16" s="37"/>
      <c r="B16" s="18" t="s">
        <v>181</v>
      </c>
      <c r="C16" s="16" t="s">
        <v>34</v>
      </c>
      <c r="D16" s="114"/>
      <c r="E16" s="114">
        <v>168.64</v>
      </c>
      <c r="F16" s="111">
        <v>168.64</v>
      </c>
      <c r="G16" s="111">
        <v>703.17</v>
      </c>
      <c r="H16" s="114">
        <v>618.95198558738423</v>
      </c>
      <c r="I16" s="114">
        <v>618.95198558738423</v>
      </c>
    </row>
    <row r="17" spans="1:9">
      <c r="A17" s="37"/>
      <c r="B17" s="18" t="s">
        <v>50</v>
      </c>
      <c r="C17" s="16" t="s">
        <v>34</v>
      </c>
      <c r="D17" s="114"/>
      <c r="E17" s="114">
        <v>61.36</v>
      </c>
      <c r="F17" s="111">
        <v>61.36</v>
      </c>
      <c r="G17" s="111">
        <v>378.89</v>
      </c>
      <c r="H17" s="114">
        <v>321.74801944355539</v>
      </c>
      <c r="I17" s="114">
        <v>321.75</v>
      </c>
    </row>
    <row r="18" spans="1:9">
      <c r="A18" s="37"/>
      <c r="B18" s="18" t="s">
        <v>63</v>
      </c>
      <c r="C18" s="16" t="s">
        <v>34</v>
      </c>
      <c r="D18" s="114"/>
      <c r="E18" s="114">
        <v>56.21</v>
      </c>
      <c r="F18" s="114">
        <v>56.21</v>
      </c>
      <c r="G18" s="114">
        <v>234.39</v>
      </c>
      <c r="H18" s="114">
        <v>206.31732852912808</v>
      </c>
      <c r="I18" s="114">
        <v>206.31732852912808</v>
      </c>
    </row>
  </sheetData>
  <mergeCells count="10">
    <mergeCell ref="A2:I2"/>
    <mergeCell ref="A4:A6"/>
    <mergeCell ref="B4:B6"/>
    <mergeCell ref="C4:C6"/>
    <mergeCell ref="D4:E4"/>
    <mergeCell ref="F4:G4"/>
    <mergeCell ref="H4:I4"/>
    <mergeCell ref="D5:E5"/>
    <mergeCell ref="F5:G5"/>
    <mergeCell ref="H5:I5"/>
  </mergeCells>
  <printOptions horizontalCentered="1"/>
  <pageMargins left="0" right="0" top="0.78740157480314965" bottom="0.39370078740157483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4"/>
  <sheetViews>
    <sheetView workbookViewId="0">
      <selection activeCell="J36" sqref="J36"/>
    </sheetView>
  </sheetViews>
  <sheetFormatPr defaultRowHeight="15"/>
  <cols>
    <col min="3" max="3" width="21.85546875" customWidth="1"/>
    <col min="4" max="6" width="17.85546875" bestFit="1" customWidth="1"/>
    <col min="7" max="7" width="17.5703125" bestFit="1" customWidth="1"/>
    <col min="8" max="8" width="16.28515625" bestFit="1" customWidth="1"/>
    <col min="9" max="9" width="10.28515625" bestFit="1" customWidth="1"/>
    <col min="10" max="10" width="20.85546875" bestFit="1" customWidth="1"/>
    <col min="11" max="11" width="15.140625" bestFit="1" customWidth="1"/>
    <col min="12" max="12" width="12.5703125" bestFit="1" customWidth="1"/>
    <col min="13" max="13" width="41.42578125" bestFit="1" customWidth="1"/>
    <col min="14" max="14" width="6.5703125" style="26" bestFit="1" customWidth="1"/>
    <col min="15" max="19" width="9.140625" style="26"/>
  </cols>
  <sheetData>
    <row r="1" spans="2:22" ht="19.5">
      <c r="B1" s="53" t="s">
        <v>2</v>
      </c>
      <c r="C1" s="54"/>
      <c r="D1" s="54"/>
      <c r="E1" s="54"/>
      <c r="F1" s="54"/>
      <c r="G1" s="54"/>
      <c r="H1" s="54"/>
      <c r="I1" s="54"/>
      <c r="J1" s="54"/>
    </row>
    <row r="2" spans="2:22">
      <c r="B2" s="54"/>
      <c r="C2" s="54"/>
      <c r="D2" s="54"/>
      <c r="E2" s="54"/>
      <c r="F2" s="54"/>
      <c r="G2" s="54"/>
      <c r="H2" s="54"/>
      <c r="I2" s="54"/>
      <c r="J2" s="54"/>
    </row>
    <row r="3" spans="2:22" ht="19.5">
      <c r="B3" s="54"/>
      <c r="C3" s="53" t="s">
        <v>193</v>
      </c>
      <c r="D3" s="54"/>
      <c r="E3" s="54"/>
      <c r="F3" s="54"/>
      <c r="G3" s="54"/>
      <c r="H3" s="54"/>
      <c r="I3" s="54"/>
      <c r="J3" s="54"/>
    </row>
    <row r="4" spans="2:22" ht="15.75" thickBot="1">
      <c r="B4" s="54"/>
      <c r="C4" s="54"/>
      <c r="D4" s="54"/>
      <c r="E4" s="54"/>
      <c r="F4" s="54"/>
      <c r="G4" s="54"/>
      <c r="H4" s="54"/>
      <c r="I4" s="54"/>
      <c r="J4" s="54"/>
    </row>
    <row r="5" spans="2:22">
      <c r="B5" s="136"/>
      <c r="C5" s="138"/>
      <c r="D5" s="138" t="s">
        <v>7</v>
      </c>
      <c r="E5" s="140" t="s">
        <v>5</v>
      </c>
      <c r="F5" s="142" t="s">
        <v>55</v>
      </c>
      <c r="G5" s="142"/>
      <c r="H5" s="142"/>
      <c r="I5" s="142"/>
      <c r="J5" s="143" t="s">
        <v>6</v>
      </c>
    </row>
    <row r="6" spans="2:22" ht="23.25" thickBot="1">
      <c r="B6" s="137"/>
      <c r="C6" s="139"/>
      <c r="D6" s="139"/>
      <c r="E6" s="141"/>
      <c r="F6" s="55" t="s">
        <v>7</v>
      </c>
      <c r="G6" s="55" t="s">
        <v>194</v>
      </c>
      <c r="H6" s="55" t="s">
        <v>50</v>
      </c>
      <c r="I6" s="55" t="s">
        <v>195</v>
      </c>
      <c r="J6" s="144"/>
    </row>
    <row r="7" spans="2:22">
      <c r="B7" s="56" t="s">
        <v>30</v>
      </c>
      <c r="C7" s="57" t="s">
        <v>196</v>
      </c>
      <c r="D7" s="57"/>
      <c r="E7" s="57"/>
      <c r="F7" s="57"/>
      <c r="G7" s="57"/>
      <c r="H7" s="57"/>
      <c r="I7" s="57"/>
      <c r="J7" s="58"/>
      <c r="L7" s="4" t="s">
        <v>33</v>
      </c>
      <c r="M7" s="4" t="s">
        <v>32</v>
      </c>
      <c r="N7" s="135" t="s">
        <v>228</v>
      </c>
      <c r="O7" s="135"/>
      <c r="P7" s="135"/>
      <c r="Q7" s="135" t="s">
        <v>219</v>
      </c>
      <c r="R7" s="135"/>
      <c r="S7" s="135"/>
    </row>
    <row r="8" spans="2:22">
      <c r="B8" s="59"/>
      <c r="C8" s="60" t="s">
        <v>85</v>
      </c>
      <c r="D8" s="61">
        <f>E8+G8+H8+I8+J8</f>
        <v>130.96289999999999</v>
      </c>
      <c r="E8" s="61">
        <f>[8]Население!D8</f>
        <v>53.244099999999996</v>
      </c>
      <c r="F8" s="61">
        <f>G8+H8+I8</f>
        <v>58.152899999999988</v>
      </c>
      <c r="G8" s="61">
        <f>[8]Прочие!E8</f>
        <v>46.618899999999989</v>
      </c>
      <c r="H8" s="61">
        <f>[8]Прочие!F8</f>
        <v>11.534000000000001</v>
      </c>
      <c r="I8" s="61">
        <v>0</v>
      </c>
      <c r="J8" s="62">
        <f>[8]Прочие!H8</f>
        <v>19.565900000000003</v>
      </c>
      <c r="L8" s="4"/>
      <c r="M8" s="4"/>
      <c r="N8" s="10" t="s">
        <v>8</v>
      </c>
      <c r="O8" s="10" t="s">
        <v>9</v>
      </c>
      <c r="P8" s="10" t="s">
        <v>31</v>
      </c>
      <c r="Q8" s="10" t="s">
        <v>8</v>
      </c>
      <c r="R8" s="10" t="s">
        <v>9</v>
      </c>
      <c r="S8" s="10" t="s">
        <v>31</v>
      </c>
      <c r="T8" s="26"/>
    </row>
    <row r="9" spans="2:22">
      <c r="B9" s="59"/>
      <c r="C9" s="60" t="s">
        <v>86</v>
      </c>
      <c r="D9" s="61">
        <f>E9+G9+H9+I9+J9</f>
        <v>128.6679</v>
      </c>
      <c r="E9" s="61">
        <f>[8]Население!D11</f>
        <v>51.385700000000007</v>
      </c>
      <c r="F9" s="61">
        <f>G9+H9+I9</f>
        <v>58.059200000000004</v>
      </c>
      <c r="G9" s="63">
        <f>[8]Прочие!E11</f>
        <v>46.646100000000004</v>
      </c>
      <c r="H9" s="61">
        <f>[8]Прочие!F11</f>
        <v>11.4131</v>
      </c>
      <c r="I9" s="61">
        <v>0</v>
      </c>
      <c r="J9" s="62">
        <f>[8]Прочие!H11</f>
        <v>19.222999999999999</v>
      </c>
      <c r="L9" s="4" t="s">
        <v>30</v>
      </c>
      <c r="M9" s="4" t="s">
        <v>29</v>
      </c>
      <c r="N9" s="10">
        <f>N10+N13</f>
        <v>130.96280400000001</v>
      </c>
      <c r="O9" s="10">
        <f>O10+O13</f>
        <v>128.66776400000001</v>
      </c>
      <c r="P9" s="10">
        <f>SUM(N9:O9)</f>
        <v>259.63056800000004</v>
      </c>
      <c r="Q9" s="10">
        <f>Q10+Q13</f>
        <v>130.96289999999999</v>
      </c>
      <c r="R9" s="10">
        <f>R10+R13</f>
        <v>128.6679</v>
      </c>
      <c r="S9" s="10">
        <f>SUM(Q9:R9)</f>
        <v>259.63080000000002</v>
      </c>
      <c r="T9" s="26">
        <f>N9-Q9</f>
        <v>-9.5999999984996975E-5</v>
      </c>
      <c r="U9" s="26">
        <f t="shared" ref="U9:V9" si="0">O9-R9</f>
        <v>-1.3599999999769352E-4</v>
      </c>
      <c r="V9" s="26">
        <f t="shared" si="0"/>
        <v>-2.319999999826905E-4</v>
      </c>
    </row>
    <row r="10" spans="2:22">
      <c r="B10" s="64"/>
      <c r="C10" s="60" t="s">
        <v>3</v>
      </c>
      <c r="D10" s="61">
        <f>E10+G10+H10+I10+J10</f>
        <v>259.63079999999997</v>
      </c>
      <c r="E10" s="61">
        <f t="shared" ref="E10:J10" si="1">E8+E9</f>
        <v>104.6298</v>
      </c>
      <c r="F10" s="61">
        <f t="shared" si="1"/>
        <v>116.21209999999999</v>
      </c>
      <c r="G10" s="61">
        <f t="shared" si="1"/>
        <v>93.264999999999986</v>
      </c>
      <c r="H10" s="61">
        <f t="shared" si="1"/>
        <v>22.947099999999999</v>
      </c>
      <c r="I10" s="61">
        <f t="shared" si="1"/>
        <v>0</v>
      </c>
      <c r="J10" s="62">
        <f t="shared" si="1"/>
        <v>38.788899999999998</v>
      </c>
      <c r="L10" s="4" t="s">
        <v>28</v>
      </c>
      <c r="M10" s="4" t="s">
        <v>5</v>
      </c>
      <c r="N10" s="10">
        <f>N11+N12</f>
        <v>53.244166000000007</v>
      </c>
      <c r="O10" s="10">
        <f>O11+O12</f>
        <v>51.385750999999999</v>
      </c>
      <c r="P10" s="10">
        <f t="shared" ref="P10:P17" si="2">SUM(N10:O10)</f>
        <v>104.62991700000001</v>
      </c>
      <c r="Q10" s="10">
        <f>E8</f>
        <v>53.244099999999996</v>
      </c>
      <c r="R10" s="10">
        <f>E9</f>
        <v>51.385700000000007</v>
      </c>
      <c r="S10" s="10">
        <f t="shared" ref="S10:S17" si="3">SUM(Q10:R10)</f>
        <v>104.6298</v>
      </c>
      <c r="T10" s="26">
        <f t="shared" ref="T10:T17" si="4">N10-Q10</f>
        <v>6.6000000011001703E-5</v>
      </c>
      <c r="U10" s="26">
        <f t="shared" ref="U10:U17" si="5">O10-R10</f>
        <v>5.0999999992029643E-5</v>
      </c>
      <c r="V10" s="26">
        <f t="shared" ref="V10:V17" si="6">P10-S10</f>
        <v>1.1700000000303135E-4</v>
      </c>
    </row>
    <row r="11" spans="2:22">
      <c r="B11" s="64"/>
      <c r="C11" s="60" t="s">
        <v>197</v>
      </c>
      <c r="D11" s="61"/>
      <c r="E11" s="61"/>
      <c r="F11" s="61"/>
      <c r="G11" s="61"/>
      <c r="H11" s="61"/>
      <c r="I11" s="61"/>
      <c r="J11" s="62"/>
      <c r="L11" s="4" t="s">
        <v>27</v>
      </c>
      <c r="M11" s="4" t="s">
        <v>10</v>
      </c>
      <c r="N11" s="10">
        <v>48.208317000000008</v>
      </c>
      <c r="O11" s="10">
        <v>46.128956000000002</v>
      </c>
      <c r="P11" s="10">
        <f t="shared" si="2"/>
        <v>94.33727300000001</v>
      </c>
      <c r="Q11" s="10"/>
      <c r="R11" s="10"/>
      <c r="S11" s="10">
        <f t="shared" si="3"/>
        <v>0</v>
      </c>
      <c r="T11" s="26"/>
      <c r="U11" s="26"/>
      <c r="V11" s="26"/>
    </row>
    <row r="12" spans="2:22">
      <c r="B12" s="64"/>
      <c r="C12" s="60" t="s">
        <v>85</v>
      </c>
      <c r="D12" s="61">
        <f>[8]СПБ!P7</f>
        <v>130.96290000000002</v>
      </c>
      <c r="E12" s="61">
        <f>[8]СПБ!P10</f>
        <v>53.244099999999996</v>
      </c>
      <c r="F12" s="61">
        <f>D12-E12-J12</f>
        <v>58.152900000000017</v>
      </c>
      <c r="G12" s="61"/>
      <c r="H12" s="61"/>
      <c r="I12" s="61"/>
      <c r="J12" s="62">
        <f>[8]СПБ!P16</f>
        <v>19.565900000000003</v>
      </c>
      <c r="L12" s="4" t="s">
        <v>26</v>
      </c>
      <c r="M12" s="4" t="s">
        <v>11</v>
      </c>
      <c r="N12" s="10">
        <v>5.0358489999999998</v>
      </c>
      <c r="O12" s="10">
        <v>5.2567950000000003</v>
      </c>
      <c r="P12" s="10">
        <f t="shared" si="2"/>
        <v>10.292643999999999</v>
      </c>
      <c r="Q12" s="10"/>
      <c r="R12" s="10"/>
      <c r="S12" s="10">
        <f t="shared" si="3"/>
        <v>0</v>
      </c>
      <c r="T12" s="26"/>
      <c r="U12" s="26"/>
      <c r="V12" s="26"/>
    </row>
    <row r="13" spans="2:22">
      <c r="B13" s="64"/>
      <c r="C13" s="60" t="s">
        <v>86</v>
      </c>
      <c r="D13" s="61">
        <f>[8]СПБ!Q7</f>
        <v>128.66789999999997</v>
      </c>
      <c r="E13" s="61">
        <f>[8]СПБ!Q10</f>
        <v>51.385700000000007</v>
      </c>
      <c r="F13" s="61">
        <f>D13-E13-J13</f>
        <v>58.059199999999962</v>
      </c>
      <c r="G13" s="61"/>
      <c r="H13" s="61"/>
      <c r="I13" s="61"/>
      <c r="J13" s="62">
        <f>[8]СПБ!Q16</f>
        <v>19.222999999999999</v>
      </c>
      <c r="L13" s="4" t="s">
        <v>25</v>
      </c>
      <c r="M13" s="4" t="s">
        <v>12</v>
      </c>
      <c r="N13" s="10">
        <f>N14+N17</f>
        <v>77.718637999999999</v>
      </c>
      <c r="O13" s="10">
        <f>O14+O17</f>
        <v>77.282013000000006</v>
      </c>
      <c r="P13" s="10">
        <f t="shared" si="2"/>
        <v>155.000651</v>
      </c>
      <c r="Q13" s="10">
        <f>Q14+Q17</f>
        <v>77.718799999999987</v>
      </c>
      <c r="R13" s="10">
        <f>R14+R17</f>
        <v>77.282200000000003</v>
      </c>
      <c r="S13" s="10">
        <f t="shared" si="3"/>
        <v>155.00099999999998</v>
      </c>
      <c r="T13" s="26">
        <f t="shared" si="4"/>
        <v>-1.6199999998889325E-4</v>
      </c>
      <c r="U13" s="26">
        <f t="shared" si="5"/>
        <v>-1.8699999999682859E-4</v>
      </c>
      <c r="V13" s="26">
        <f t="shared" si="6"/>
        <v>-3.4899999997151099E-4</v>
      </c>
    </row>
    <row r="14" spans="2:22">
      <c r="B14" s="64"/>
      <c r="C14" s="60" t="s">
        <v>31</v>
      </c>
      <c r="D14" s="61">
        <f>[8]СПБ!R7</f>
        <v>259.63080000000002</v>
      </c>
      <c r="E14" s="61">
        <f>[8]СПБ!R10</f>
        <v>104.6298</v>
      </c>
      <c r="F14" s="61">
        <f>D14-E14-J14</f>
        <v>116.21210000000004</v>
      </c>
      <c r="G14" s="61"/>
      <c r="H14" s="61"/>
      <c r="I14" s="61"/>
      <c r="J14" s="62">
        <f>[8]СПБ!R16</f>
        <v>38.788899999999998</v>
      </c>
      <c r="L14" s="4" t="s">
        <v>24</v>
      </c>
      <c r="M14" s="4" t="s">
        <v>23</v>
      </c>
      <c r="N14" s="10">
        <f>SUM(N15:N16)</f>
        <v>58.152795082399997</v>
      </c>
      <c r="O14" s="10">
        <f>SUM(O15:O16)</f>
        <v>58.059049058400007</v>
      </c>
      <c r="P14" s="10">
        <f t="shared" si="2"/>
        <v>116.2118441408</v>
      </c>
      <c r="Q14" s="10">
        <f>SUM(Q15:Q16)</f>
        <v>58.152899999999988</v>
      </c>
      <c r="R14" s="10">
        <f>SUM(R15:R16)</f>
        <v>58.059200000000004</v>
      </c>
      <c r="S14" s="10">
        <f t="shared" si="3"/>
        <v>116.21209999999999</v>
      </c>
      <c r="T14" s="26">
        <f t="shared" si="4"/>
        <v>-1.0491759999098349E-4</v>
      </c>
      <c r="U14" s="26">
        <f t="shared" si="5"/>
        <v>-1.5094159999762269E-4</v>
      </c>
      <c r="V14" s="26">
        <f t="shared" si="6"/>
        <v>-2.5585919999571161E-4</v>
      </c>
    </row>
    <row r="15" spans="2:22">
      <c r="B15" s="64"/>
      <c r="C15" s="60"/>
      <c r="D15" s="65"/>
      <c r="E15" s="65"/>
      <c r="F15" s="65"/>
      <c r="G15" s="65"/>
      <c r="H15" s="65"/>
      <c r="I15" s="65"/>
      <c r="J15" s="66"/>
      <c r="L15" s="4" t="s">
        <v>22</v>
      </c>
      <c r="M15" s="4" t="s">
        <v>229</v>
      </c>
      <c r="N15" s="10">
        <v>46.618819082399995</v>
      </c>
      <c r="O15" s="10">
        <v>46.645994058400007</v>
      </c>
      <c r="P15" s="10">
        <f t="shared" si="2"/>
        <v>93.264813140800001</v>
      </c>
      <c r="Q15" s="10">
        <f>G8</f>
        <v>46.618899999999989</v>
      </c>
      <c r="R15" s="10">
        <f>G9</f>
        <v>46.646100000000004</v>
      </c>
      <c r="S15" s="10">
        <f t="shared" si="3"/>
        <v>93.264999999999986</v>
      </c>
      <c r="T15" s="26">
        <f t="shared" si="4"/>
        <v>-8.0917599994734246E-5</v>
      </c>
      <c r="U15" s="26">
        <f t="shared" si="5"/>
        <v>-1.0594159999754993E-4</v>
      </c>
      <c r="V15" s="26">
        <f t="shared" si="6"/>
        <v>-1.8685919998517875E-4</v>
      </c>
    </row>
    <row r="16" spans="2:22">
      <c r="B16" s="64" t="s">
        <v>18</v>
      </c>
      <c r="C16" s="60" t="s">
        <v>51</v>
      </c>
      <c r="D16" s="65"/>
      <c r="E16" s="65"/>
      <c r="F16" s="65"/>
      <c r="G16" s="65"/>
      <c r="H16" s="65"/>
      <c r="I16" s="65"/>
      <c r="J16" s="66"/>
      <c r="L16" s="4" t="s">
        <v>21</v>
      </c>
      <c r="M16" s="4" t="s">
        <v>230</v>
      </c>
      <c r="N16" s="10">
        <v>11.533976000000001</v>
      </c>
      <c r="O16" s="10">
        <v>11.413054999999998</v>
      </c>
      <c r="P16" s="10">
        <f t="shared" si="2"/>
        <v>22.947030999999999</v>
      </c>
      <c r="Q16" s="10">
        <f>H8</f>
        <v>11.534000000000001</v>
      </c>
      <c r="R16" s="10">
        <f>H9</f>
        <v>11.4131</v>
      </c>
      <c r="S16" s="10">
        <f t="shared" si="3"/>
        <v>22.947099999999999</v>
      </c>
      <c r="T16" s="26">
        <f t="shared" si="4"/>
        <v>-2.3999999999801958E-5</v>
      </c>
      <c r="U16" s="26">
        <f t="shared" si="5"/>
        <v>-4.5000000001849116E-5</v>
      </c>
      <c r="V16" s="26">
        <f t="shared" si="6"/>
        <v>-6.8999999999874717E-5</v>
      </c>
    </row>
    <row r="17" spans="2:22">
      <c r="B17" s="64"/>
      <c r="C17" s="60" t="s">
        <v>85</v>
      </c>
      <c r="D17" s="67"/>
      <c r="E17" s="67">
        <f>[8]Население!D86</f>
        <v>0.1852</v>
      </c>
      <c r="F17" s="67"/>
      <c r="G17" s="67">
        <f>[8]Прочие!E105</f>
        <v>0.16864000000000001</v>
      </c>
      <c r="H17" s="67">
        <f>[8]Прочие!F105</f>
        <v>6.1359999999999998E-2</v>
      </c>
      <c r="I17" s="67">
        <f>[8]Прочие!G105</f>
        <v>5.6210000000000003E-2</v>
      </c>
      <c r="J17" s="68">
        <f>[8]Прочие!H105</f>
        <v>9.7890000000000005E-2</v>
      </c>
      <c r="L17" s="4" t="s">
        <v>20</v>
      </c>
      <c r="M17" s="4" t="s">
        <v>13</v>
      </c>
      <c r="N17" s="10">
        <v>19.565842917600001</v>
      </c>
      <c r="O17" s="10">
        <v>19.2229639416</v>
      </c>
      <c r="P17" s="10">
        <f t="shared" si="2"/>
        <v>38.788806859200001</v>
      </c>
      <c r="Q17" s="10">
        <f>J8</f>
        <v>19.565900000000003</v>
      </c>
      <c r="R17" s="10">
        <f>J9</f>
        <v>19.222999999999999</v>
      </c>
      <c r="S17" s="10">
        <f t="shared" si="3"/>
        <v>38.788899999999998</v>
      </c>
      <c r="T17" s="26">
        <f t="shared" si="4"/>
        <v>-5.7082400001462474E-5</v>
      </c>
      <c r="U17" s="26">
        <f t="shared" si="5"/>
        <v>-3.6058399999205903E-5</v>
      </c>
      <c r="V17" s="26">
        <f t="shared" si="6"/>
        <v>-9.3140799997115664E-5</v>
      </c>
    </row>
    <row r="18" spans="2:22">
      <c r="B18" s="64"/>
      <c r="C18" s="60" t="s">
        <v>86</v>
      </c>
      <c r="D18" s="67"/>
      <c r="E18" s="67">
        <f>[8]Население!D87</f>
        <v>0.37866</v>
      </c>
      <c r="F18" s="67"/>
      <c r="G18" s="67">
        <f>[8]Прочие!E106</f>
        <v>0.70316999999999996</v>
      </c>
      <c r="H18" s="67">
        <f>[8]Прочие!F106</f>
        <v>0.46679999999999999</v>
      </c>
      <c r="I18" s="67">
        <f>[8]Прочие!G106</f>
        <v>0.23438999999999999</v>
      </c>
      <c r="J18" s="68">
        <f>[8]Прочие!H106</f>
        <v>0.59662000000000004</v>
      </c>
    </row>
    <row r="19" spans="2:22">
      <c r="B19" s="64"/>
      <c r="C19" s="60"/>
      <c r="D19" s="65"/>
      <c r="E19" s="65"/>
      <c r="F19" s="65"/>
      <c r="G19" s="65"/>
      <c r="H19" s="65"/>
      <c r="I19" s="65"/>
      <c r="J19" s="66"/>
    </row>
    <row r="20" spans="2:22">
      <c r="B20" s="64" t="s">
        <v>198</v>
      </c>
      <c r="C20" s="60" t="s">
        <v>199</v>
      </c>
      <c r="D20" s="65"/>
      <c r="E20" s="65"/>
      <c r="F20" s="65"/>
      <c r="G20" s="65"/>
      <c r="H20" s="65"/>
      <c r="I20" s="65"/>
      <c r="J20" s="66"/>
    </row>
    <row r="21" spans="2:22">
      <c r="B21" s="64"/>
      <c r="C21" s="60" t="s">
        <v>85</v>
      </c>
      <c r="D21" s="69">
        <f>E21+G21+H21+I21+J21</f>
        <v>20345650.806999996</v>
      </c>
      <c r="E21" s="65">
        <f>E8*E17*1000000</f>
        <v>9860807.3199999984</v>
      </c>
      <c r="F21" s="65">
        <f>G21+H21+I21</f>
        <v>8569537.5359999985</v>
      </c>
      <c r="G21" s="65">
        <f t="shared" ref="G21:J22" si="7">G8*G17*1000000</f>
        <v>7861811.2959999992</v>
      </c>
      <c r="H21" s="65">
        <f t="shared" si="7"/>
        <v>707726.24000000011</v>
      </c>
      <c r="I21" s="65">
        <f t="shared" si="7"/>
        <v>0</v>
      </c>
      <c r="J21" s="66">
        <f t="shared" si="7"/>
        <v>1915305.9510000004</v>
      </c>
    </row>
    <row r="22" spans="2:22">
      <c r="B22" s="64"/>
      <c r="C22" s="60" t="s">
        <v>86</v>
      </c>
      <c r="D22" s="69">
        <f>E22+G22+H22+I22+J22</f>
        <v>69054308.638999999</v>
      </c>
      <c r="E22" s="65">
        <f>E9*E18*1000000</f>
        <v>19457709.162000004</v>
      </c>
      <c r="F22" s="65">
        <f>G22+H22+I22</f>
        <v>38127773.217</v>
      </c>
      <c r="G22" s="70">
        <f t="shared" si="7"/>
        <v>32800138.136999998</v>
      </c>
      <c r="H22" s="65">
        <f t="shared" si="7"/>
        <v>5327635.08</v>
      </c>
      <c r="I22" s="65">
        <f t="shared" si="7"/>
        <v>0</v>
      </c>
      <c r="J22" s="66">
        <f t="shared" si="7"/>
        <v>11468826.26</v>
      </c>
    </row>
    <row r="23" spans="2:22">
      <c r="B23" s="71"/>
      <c r="C23" s="72" t="s">
        <v>3</v>
      </c>
      <c r="D23" s="73">
        <f>E23+G23+H23+I23+J23</f>
        <v>89399959.44599998</v>
      </c>
      <c r="E23" s="74">
        <f>E21+E22</f>
        <v>29318516.482000001</v>
      </c>
      <c r="F23" s="74">
        <f>G23+H23+I23</f>
        <v>46697310.752999999</v>
      </c>
      <c r="G23" s="74">
        <f>G21+G22</f>
        <v>40661949.432999998</v>
      </c>
      <c r="H23" s="74">
        <f>H21+H22</f>
        <v>6035361.3200000003</v>
      </c>
      <c r="I23" s="74">
        <f>I21+I22</f>
        <v>0</v>
      </c>
      <c r="J23" s="75">
        <f>J21+J22</f>
        <v>13384132.210999999</v>
      </c>
    </row>
    <row r="24" spans="2:22">
      <c r="B24" s="64"/>
      <c r="C24" s="60"/>
      <c r="D24" s="60"/>
      <c r="E24" s="60"/>
      <c r="F24" s="60"/>
      <c r="G24" s="60"/>
      <c r="H24" s="60"/>
      <c r="I24" s="60"/>
      <c r="J24" s="76"/>
    </row>
    <row r="25" spans="2:22">
      <c r="B25" s="77" t="s">
        <v>64</v>
      </c>
      <c r="C25" s="78" t="s">
        <v>200</v>
      </c>
      <c r="D25" s="79">
        <f>E25+F25+J25</f>
        <v>89399518.820694342</v>
      </c>
      <c r="E25" s="79">
        <f>[8]Население!D83</f>
        <v>29318266.653986655</v>
      </c>
      <c r="F25" s="79">
        <f>[8]Прочие!D100</f>
        <v>46697191.629112326</v>
      </c>
      <c r="G25" s="79"/>
      <c r="H25" s="79"/>
      <c r="I25" s="79"/>
      <c r="J25" s="80">
        <f>[8]Прочие!H100</f>
        <v>13384060.537595358</v>
      </c>
    </row>
    <row r="26" spans="2:22">
      <c r="B26" s="64"/>
      <c r="C26" s="60" t="s">
        <v>124</v>
      </c>
      <c r="D26" s="65"/>
      <c r="E26" s="65"/>
      <c r="F26" s="65"/>
      <c r="G26" s="65"/>
      <c r="H26" s="65"/>
      <c r="I26" s="65"/>
      <c r="J26" s="66"/>
    </row>
    <row r="27" spans="2:22" ht="24">
      <c r="B27" s="64"/>
      <c r="C27" s="81" t="s">
        <v>201</v>
      </c>
      <c r="D27" s="65">
        <f>E27+F27+J27</f>
        <v>45807381.137611173</v>
      </c>
      <c r="E27" s="65">
        <f>[8]Население!D31</f>
        <v>9735121.3303696215</v>
      </c>
      <c r="F27" s="65">
        <f>[8]Прочие!D30</f>
        <v>24375921.883492578</v>
      </c>
      <c r="G27" s="65"/>
      <c r="H27" s="65"/>
      <c r="I27" s="65"/>
      <c r="J27" s="66">
        <f>[8]Прочие!H30</f>
        <v>11696337.923748976</v>
      </c>
    </row>
    <row r="28" spans="2:22">
      <c r="B28" s="64"/>
      <c r="C28" s="81" t="s">
        <v>202</v>
      </c>
      <c r="D28" s="65"/>
      <c r="E28" s="65">
        <f>[8]Население!D26</f>
        <v>0.7</v>
      </c>
      <c r="F28" s="65">
        <f>[8]Прочие!D26</f>
        <v>0.7</v>
      </c>
      <c r="G28" s="65"/>
      <c r="H28" s="65"/>
      <c r="I28" s="65"/>
      <c r="J28" s="66">
        <f>[8]Прочие!H26</f>
        <v>0.7</v>
      </c>
    </row>
    <row r="29" spans="2:22">
      <c r="B29" s="71" t="s">
        <v>203</v>
      </c>
      <c r="C29" s="82" t="s">
        <v>204</v>
      </c>
      <c r="D29" s="65">
        <f>E29+F29+J29</f>
        <v>32065166.796327822</v>
      </c>
      <c r="E29" s="74">
        <f>E27*E28</f>
        <v>6814584.9312587343</v>
      </c>
      <c r="F29" s="74">
        <f>F27*F28</f>
        <v>17063145.318444803</v>
      </c>
      <c r="G29" s="74"/>
      <c r="H29" s="74"/>
      <c r="I29" s="74"/>
      <c r="J29" s="75">
        <f>J27*J28</f>
        <v>8187436.5466242824</v>
      </c>
    </row>
    <row r="30" spans="2:22">
      <c r="B30" s="64"/>
      <c r="C30" s="81" t="s">
        <v>205</v>
      </c>
      <c r="D30" s="65">
        <f>D31+D32</f>
        <v>180546542.71818399</v>
      </c>
      <c r="E30" s="65">
        <f>E31+E32</f>
        <v>73075215.694630593</v>
      </c>
      <c r="F30" s="65">
        <f>F31+F32</f>
        <v>102824821.85599786</v>
      </c>
      <c r="G30" s="65"/>
      <c r="H30" s="65"/>
      <c r="I30" s="65"/>
      <c r="J30" s="66">
        <f>J31+J32</f>
        <v>4646505.1675555566</v>
      </c>
    </row>
    <row r="31" spans="2:22">
      <c r="B31" s="64"/>
      <c r="C31" s="83" t="s">
        <v>206</v>
      </c>
      <c r="D31" s="65">
        <f>E31+F31+J31</f>
        <v>152945359.79808712</v>
      </c>
      <c r="E31" s="65">
        <f>[8]Население!D44</f>
        <v>59469626.613330163</v>
      </c>
      <c r="F31" s="65">
        <f>[8]Прочие!D40</f>
        <v>91257609.400246263</v>
      </c>
      <c r="G31" s="65"/>
      <c r="H31" s="65"/>
      <c r="I31" s="65"/>
      <c r="J31" s="66">
        <f>[8]Прочие!H40</f>
        <v>2218123.7845107066</v>
      </c>
    </row>
    <row r="32" spans="2:22" ht="24">
      <c r="B32" s="64"/>
      <c r="C32" s="83" t="s">
        <v>207</v>
      </c>
      <c r="D32" s="65">
        <f>E32+F32+J32</f>
        <v>27601182.920096871</v>
      </c>
      <c r="E32" s="65">
        <f>[8]Население!D59</f>
        <v>13605589.081300426</v>
      </c>
      <c r="F32" s="65">
        <f>[8]Прочие!D55</f>
        <v>11567212.455751596</v>
      </c>
      <c r="G32" s="65"/>
      <c r="H32" s="65"/>
      <c r="I32" s="65"/>
      <c r="J32" s="66">
        <f>[8]Прочие!H55</f>
        <v>2428381.3830448501</v>
      </c>
    </row>
    <row r="33" spans="2:12">
      <c r="B33" s="64"/>
      <c r="C33" s="81" t="s">
        <v>202</v>
      </c>
      <c r="D33" s="65"/>
      <c r="E33" s="65">
        <f>1-E28</f>
        <v>0.30000000000000004</v>
      </c>
      <c r="F33" s="65">
        <f>1-F28</f>
        <v>0.30000000000000004</v>
      </c>
      <c r="G33" s="65"/>
      <c r="H33" s="65"/>
      <c r="I33" s="65"/>
      <c r="J33" s="66">
        <f>1-J28</f>
        <v>0.30000000000000004</v>
      </c>
    </row>
    <row r="34" spans="2:12" ht="24">
      <c r="B34" s="71" t="s">
        <v>208</v>
      </c>
      <c r="C34" s="82" t="s">
        <v>209</v>
      </c>
      <c r="D34" s="65">
        <f>E34+F34+J34</f>
        <v>54163962.815455213</v>
      </c>
      <c r="E34" s="74">
        <f>E30*E33</f>
        <v>21922564.708389182</v>
      </c>
      <c r="F34" s="74">
        <f>F30*F33</f>
        <v>30847446.556799363</v>
      </c>
      <c r="G34" s="74"/>
      <c r="H34" s="74"/>
      <c r="I34" s="74"/>
      <c r="J34" s="75">
        <f>J30*J33</f>
        <v>1393951.5502666673</v>
      </c>
    </row>
    <row r="35" spans="2:12">
      <c r="B35" s="71" t="s">
        <v>210</v>
      </c>
      <c r="C35" s="72" t="s">
        <v>49</v>
      </c>
      <c r="D35" s="65">
        <f>E35+F35+J35</f>
        <v>1924060.8159999999</v>
      </c>
      <c r="E35" s="74">
        <f>[8]Население!D64</f>
        <v>748131.08720602328</v>
      </c>
      <c r="F35" s="74">
        <f>[8]Прочие!D61</f>
        <v>1148025.6128113219</v>
      </c>
      <c r="G35" s="74"/>
      <c r="H35" s="74"/>
      <c r="I35" s="74"/>
      <c r="J35" s="75">
        <f>[8]Прочие!H61</f>
        <v>27904.115982654705</v>
      </c>
    </row>
    <row r="36" spans="2:12" ht="35.25">
      <c r="B36" s="71" t="s">
        <v>211</v>
      </c>
      <c r="C36" s="82" t="s">
        <v>212</v>
      </c>
      <c r="D36" s="65">
        <f>E36+F36+J36</f>
        <v>2866011.6815372854</v>
      </c>
      <c r="E36" s="74">
        <f>[8]Население!D65</f>
        <v>-167014.07286728715</v>
      </c>
      <c r="F36" s="74">
        <f>[8]Прочие!D62</f>
        <v>-2361425.8589431569</v>
      </c>
      <c r="G36" s="74"/>
      <c r="H36" s="74"/>
      <c r="I36" s="74"/>
      <c r="J36" s="75">
        <f>[8]Прочие!H62-[8]Прочие!H99</f>
        <v>5394451.6133477297</v>
      </c>
    </row>
    <row r="37" spans="2:12">
      <c r="B37" s="64"/>
      <c r="C37" s="60" t="s">
        <v>213</v>
      </c>
      <c r="D37" s="65">
        <f>E37+F37+J37</f>
        <v>89399518.820694357</v>
      </c>
      <c r="E37" s="65">
        <f>E29+E34+E35+E36</f>
        <v>29318266.653986655</v>
      </c>
      <c r="F37" s="65">
        <f t="shared" ref="F37:I37" si="8">F29+F34+F35+F36</f>
        <v>46697191.629112333</v>
      </c>
      <c r="G37" s="65">
        <f t="shared" si="8"/>
        <v>0</v>
      </c>
      <c r="H37" s="65">
        <f t="shared" si="8"/>
        <v>0</v>
      </c>
      <c r="I37" s="65">
        <f t="shared" si="8"/>
        <v>0</v>
      </c>
      <c r="J37" s="66">
        <f>J29+J34+J35+J36+[8]Прочие!H99</f>
        <v>13384060.537595358</v>
      </c>
      <c r="K37" s="104">
        <f>J29+J34+J35+J36</f>
        <v>15003743.826221334</v>
      </c>
      <c r="L37" s="104"/>
    </row>
    <row r="38" spans="2:12">
      <c r="B38" s="64"/>
      <c r="C38" s="60" t="s">
        <v>214</v>
      </c>
      <c r="D38" s="60"/>
      <c r="E38" s="84">
        <f t="shared" ref="E38:I38" si="9">E25-E37</f>
        <v>0</v>
      </c>
      <c r="F38" s="84">
        <f t="shared" si="9"/>
        <v>0</v>
      </c>
      <c r="G38" s="84">
        <f t="shared" si="9"/>
        <v>0</v>
      </c>
      <c r="H38" s="84">
        <f t="shared" si="9"/>
        <v>0</v>
      </c>
      <c r="I38" s="84">
        <f t="shared" si="9"/>
        <v>0</v>
      </c>
      <c r="J38" s="85">
        <f>J25-J37</f>
        <v>0</v>
      </c>
    </row>
    <row r="39" spans="2:12">
      <c r="B39" s="86"/>
      <c r="C39" s="87" t="s">
        <v>215</v>
      </c>
      <c r="D39" s="88">
        <f>[8]Анализ!O7</f>
        <v>78395286.043246388</v>
      </c>
      <c r="E39" s="88">
        <f>[8]Анализ!P7</f>
        <v>16042167.72059577</v>
      </c>
      <c r="F39" s="88">
        <f>[8]Анализ!Q7</f>
        <v>48383200.370605223</v>
      </c>
      <c r="G39" s="87"/>
      <c r="H39" s="87"/>
      <c r="I39" s="87"/>
      <c r="J39" s="89">
        <f>[8]Анализ!R7</f>
        <v>13969917.952045396</v>
      </c>
    </row>
    <row r="40" spans="2:12">
      <c r="B40" s="64"/>
      <c r="C40" s="60" t="s">
        <v>216</v>
      </c>
      <c r="D40" s="90">
        <f>D25/D39</f>
        <v>1.1403685518970812</v>
      </c>
      <c r="E40" s="90">
        <f t="shared" ref="E40:J40" si="10">E25/E39</f>
        <v>1.8275751235505622</v>
      </c>
      <c r="F40" s="90">
        <f t="shared" si="10"/>
        <v>0.96515301326538094</v>
      </c>
      <c r="G40" s="90"/>
      <c r="H40" s="90"/>
      <c r="I40" s="90"/>
      <c r="J40" s="91">
        <f t="shared" si="10"/>
        <v>0.95806293090187689</v>
      </c>
    </row>
    <row r="41" spans="2:12">
      <c r="B41" s="64"/>
      <c r="C41" s="78" t="s">
        <v>217</v>
      </c>
      <c r="D41" s="92">
        <f>[8]Анализ!C7</f>
        <v>65102689.999999993</v>
      </c>
      <c r="E41" s="92">
        <f>[8]Анализ!D7</f>
        <v>11136999.774122706</v>
      </c>
      <c r="F41" s="92">
        <f>[8]Анализ!E7</f>
        <v>39681181.890514411</v>
      </c>
      <c r="G41" s="78"/>
      <c r="H41" s="78"/>
      <c r="I41" s="78"/>
      <c r="J41" s="93">
        <f>[8]Анализ!F7</f>
        <v>14284508.335362872</v>
      </c>
    </row>
    <row r="44" spans="2:12">
      <c r="D44" s="103"/>
    </row>
  </sheetData>
  <mergeCells count="8">
    <mergeCell ref="N7:P7"/>
    <mergeCell ref="Q7:S7"/>
    <mergeCell ref="B5:B6"/>
    <mergeCell ref="C5:C6"/>
    <mergeCell ref="D5:D6"/>
    <mergeCell ref="E5:E6"/>
    <mergeCell ref="F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35"/>
  <sheetViews>
    <sheetView topLeftCell="A10" workbookViewId="0">
      <selection activeCell="C24" sqref="C24"/>
    </sheetView>
  </sheetViews>
  <sheetFormatPr defaultRowHeight="15"/>
  <cols>
    <col min="1" max="1" width="9.140625" style="2"/>
    <col min="2" max="2" width="68" style="1" bestFit="1" customWidth="1"/>
    <col min="3" max="3" width="11.42578125" style="2" customWidth="1"/>
    <col min="4" max="4" width="15.85546875" style="2" customWidth="1"/>
    <col min="5" max="5" width="12.28515625" style="102" customWidth="1"/>
    <col min="6" max="6" width="64.28515625" style="2" customWidth="1"/>
    <col min="7" max="16384" width="9.140625" style="2"/>
  </cols>
  <sheetData>
    <row r="2" spans="1:6">
      <c r="A2" s="145" t="s">
        <v>222</v>
      </c>
      <c r="B2" s="145"/>
      <c r="C2" s="145"/>
      <c r="D2" s="145"/>
      <c r="E2" s="145"/>
      <c r="F2" s="145"/>
    </row>
    <row r="4" spans="1:6">
      <c r="A4" s="24" t="s">
        <v>0</v>
      </c>
      <c r="B4" s="52" t="s">
        <v>218</v>
      </c>
      <c r="C4" s="24" t="s">
        <v>223</v>
      </c>
      <c r="D4" s="24" t="s">
        <v>219</v>
      </c>
      <c r="E4" s="101" t="s">
        <v>83</v>
      </c>
      <c r="F4" s="24" t="s">
        <v>220</v>
      </c>
    </row>
    <row r="5" spans="1:6">
      <c r="A5" s="25">
        <v>1</v>
      </c>
      <c r="B5" s="94" t="s">
        <v>221</v>
      </c>
      <c r="C5" s="95" t="e">
        <f>C6+C10</f>
        <v>#REF!</v>
      </c>
      <c r="D5" s="95">
        <f>D6+D10</f>
        <v>180546.54271818401</v>
      </c>
      <c r="E5" s="99" t="e">
        <f>C5-D5</f>
        <v>#REF!</v>
      </c>
      <c r="F5" s="25"/>
    </row>
    <row r="6" spans="1:6">
      <c r="A6" s="105" t="s">
        <v>28</v>
      </c>
      <c r="B6" s="106" t="s">
        <v>224</v>
      </c>
      <c r="C6" s="107" t="e">
        <f>SUM(C7:C9)</f>
        <v>#REF!</v>
      </c>
      <c r="D6" s="107">
        <f>SUM(D7:D9)</f>
        <v>152945.35979808713</v>
      </c>
      <c r="E6" s="108" t="e">
        <f t="shared" ref="E6:E9" si="0">C6-D6</f>
        <v>#REF!</v>
      </c>
      <c r="F6" s="3" t="s">
        <v>240</v>
      </c>
    </row>
    <row r="7" spans="1:6">
      <c r="A7" s="8" t="s">
        <v>27</v>
      </c>
      <c r="B7" s="96" t="s">
        <v>62</v>
      </c>
      <c r="C7" s="23" t="e">
        <f>#REF!</f>
        <v>#REF!</v>
      </c>
      <c r="D7" s="23">
        <f>РЭК!E31/1000</f>
        <v>59469.626613330161</v>
      </c>
      <c r="E7" s="99" t="e">
        <f t="shared" si="0"/>
        <v>#REF!</v>
      </c>
      <c r="F7" s="3"/>
    </row>
    <row r="8" spans="1:6">
      <c r="A8" s="8" t="s">
        <v>26</v>
      </c>
      <c r="B8" s="96" t="s">
        <v>226</v>
      </c>
      <c r="C8" s="23" t="e">
        <f>#REF!+#REF!</f>
        <v>#REF!</v>
      </c>
      <c r="D8" s="23">
        <f>РЭК!F31/1000</f>
        <v>91257.609400246263</v>
      </c>
      <c r="E8" s="99" t="e">
        <f t="shared" si="0"/>
        <v>#REF!</v>
      </c>
      <c r="F8" s="3"/>
    </row>
    <row r="9" spans="1:6">
      <c r="A9" s="8" t="s">
        <v>56</v>
      </c>
      <c r="B9" s="96" t="s">
        <v>225</v>
      </c>
      <c r="C9" s="23" t="e">
        <f>#REF!</f>
        <v>#REF!</v>
      </c>
      <c r="D9" s="23">
        <f>РЭК!J31/1000</f>
        <v>2218.1237845107066</v>
      </c>
      <c r="E9" s="99" t="e">
        <f t="shared" si="0"/>
        <v>#REF!</v>
      </c>
      <c r="F9" s="3"/>
    </row>
    <row r="10" spans="1:6">
      <c r="A10" s="8" t="s">
        <v>25</v>
      </c>
      <c r="B10" s="96" t="s">
        <v>67</v>
      </c>
      <c r="C10" s="23" t="e">
        <f>SUM(C11:C13)</f>
        <v>#REF!</v>
      </c>
      <c r="D10" s="23">
        <f>SUM(D11:D13)</f>
        <v>27601.182920096871</v>
      </c>
      <c r="E10" s="99" t="e">
        <f t="shared" ref="E10:E33" si="1">C10-D10</f>
        <v>#REF!</v>
      </c>
      <c r="F10" s="25"/>
    </row>
    <row r="11" spans="1:6">
      <c r="A11" s="8" t="s">
        <v>24</v>
      </c>
      <c r="B11" s="96" t="s">
        <v>62</v>
      </c>
      <c r="C11" s="23" t="e">
        <f>#REF!</f>
        <v>#REF!</v>
      </c>
      <c r="D11" s="23">
        <f>РЭК!E32/1000</f>
        <v>13605.589081300426</v>
      </c>
      <c r="E11" s="99" t="e">
        <f t="shared" si="1"/>
        <v>#REF!</v>
      </c>
      <c r="F11" s="25"/>
    </row>
    <row r="12" spans="1:6">
      <c r="A12" s="105" t="s">
        <v>20</v>
      </c>
      <c r="B12" s="106" t="s">
        <v>226</v>
      </c>
      <c r="C12" s="107" t="e">
        <f>#REF!</f>
        <v>#REF!</v>
      </c>
      <c r="D12" s="107">
        <f>РЭК!F32/1000</f>
        <v>11567.212455751596</v>
      </c>
      <c r="E12" s="108" t="e">
        <f t="shared" si="1"/>
        <v>#REF!</v>
      </c>
      <c r="F12" s="25"/>
    </row>
    <row r="13" spans="1:6">
      <c r="A13" s="8" t="s">
        <v>231</v>
      </c>
      <c r="B13" s="96" t="s">
        <v>225</v>
      </c>
      <c r="C13" s="23" t="e">
        <f>#REF!</f>
        <v>#REF!</v>
      </c>
      <c r="D13" s="23">
        <f>РЭК!J32/1000</f>
        <v>2428.3813830448503</v>
      </c>
      <c r="E13" s="99" t="e">
        <f t="shared" si="1"/>
        <v>#REF!</v>
      </c>
      <c r="F13" s="25"/>
    </row>
    <row r="14" spans="1:6">
      <c r="A14" s="97">
        <v>2</v>
      </c>
      <c r="B14" s="94" t="s">
        <v>65</v>
      </c>
      <c r="C14" s="95" t="e">
        <f>SUM(C15:C17)</f>
        <v>#REF!</v>
      </c>
      <c r="D14" s="95">
        <f>SUM(D15:D17)</f>
        <v>1924.0608159999999</v>
      </c>
      <c r="E14" s="99" t="e">
        <f t="shared" si="1"/>
        <v>#REF!</v>
      </c>
      <c r="F14" s="25" t="s">
        <v>237</v>
      </c>
    </row>
    <row r="15" spans="1:6">
      <c r="A15" s="8" t="s">
        <v>17</v>
      </c>
      <c r="B15" s="96" t="s">
        <v>62</v>
      </c>
      <c r="C15" s="23" t="e">
        <f>#REF!</f>
        <v>#REF!</v>
      </c>
      <c r="D15" s="23">
        <f>РЭК!E35/1000</f>
        <v>748.13108720602327</v>
      </c>
      <c r="E15" s="99" t="e">
        <f t="shared" si="1"/>
        <v>#REF!</v>
      </c>
      <c r="F15" s="3"/>
    </row>
    <row r="16" spans="1:6">
      <c r="A16" s="8" t="s">
        <v>16</v>
      </c>
      <c r="B16" s="96" t="s">
        <v>226</v>
      </c>
      <c r="C16" s="23" t="e">
        <f>#REF!</f>
        <v>#REF!</v>
      </c>
      <c r="D16" s="23">
        <f>РЭК!F35/1000</f>
        <v>1148.0256128113219</v>
      </c>
      <c r="E16" s="99" t="e">
        <f t="shared" si="1"/>
        <v>#REF!</v>
      </c>
      <c r="F16" s="3"/>
    </row>
    <row r="17" spans="1:6">
      <c r="A17" s="8" t="s">
        <v>151</v>
      </c>
      <c r="B17" s="96" t="s">
        <v>225</v>
      </c>
      <c r="C17" s="23" t="e">
        <f>#REF!</f>
        <v>#REF!</v>
      </c>
      <c r="D17" s="23">
        <f>РЭК!J35/1000</f>
        <v>27.904115982654705</v>
      </c>
      <c r="E17" s="99" t="e">
        <f t="shared" si="1"/>
        <v>#REF!</v>
      </c>
      <c r="F17" s="3"/>
    </row>
    <row r="18" spans="1:6">
      <c r="A18" s="13" t="s">
        <v>43</v>
      </c>
      <c r="B18" s="94" t="s">
        <v>227</v>
      </c>
      <c r="C18" s="95" t="e">
        <f>SUM(C19:C21)</f>
        <v>#REF!</v>
      </c>
      <c r="D18" s="95">
        <f>SUM(D19:D21)</f>
        <v>2866.0116815372858</v>
      </c>
      <c r="E18" s="99" t="e">
        <f>C18-D18</f>
        <v>#REF!</v>
      </c>
      <c r="F18" s="3"/>
    </row>
    <row r="19" spans="1:6" ht="30">
      <c r="A19" s="14" t="s">
        <v>42</v>
      </c>
      <c r="B19" s="96" t="s">
        <v>62</v>
      </c>
      <c r="C19" s="95" t="e">
        <f>#REF!</f>
        <v>#REF!</v>
      </c>
      <c r="D19" s="95">
        <f>РЭК!E36/1000</f>
        <v>-167.01407286728715</v>
      </c>
      <c r="E19" s="99" t="e">
        <f t="shared" ref="E19:E21" si="2">C19-D19</f>
        <v>#REF!</v>
      </c>
      <c r="F19" s="3" t="s">
        <v>239</v>
      </c>
    </row>
    <row r="20" spans="1:6" ht="30">
      <c r="A20" s="14" t="s">
        <v>41</v>
      </c>
      <c r="B20" s="96" t="s">
        <v>226</v>
      </c>
      <c r="C20" s="95" t="e">
        <f>#REF!</f>
        <v>#REF!</v>
      </c>
      <c r="D20" s="95">
        <f>РЭК!F36/1000</f>
        <v>-2361.425858943157</v>
      </c>
      <c r="E20" s="99" t="e">
        <f t="shared" si="2"/>
        <v>#REF!</v>
      </c>
      <c r="F20" s="3" t="s">
        <v>241</v>
      </c>
    </row>
    <row r="21" spans="1:6">
      <c r="A21" s="14" t="s">
        <v>40</v>
      </c>
      <c r="B21" s="96" t="s">
        <v>225</v>
      </c>
      <c r="C21" s="95" t="e">
        <f>#REF!</f>
        <v>#REF!</v>
      </c>
      <c r="D21" s="95">
        <f>РЭК!J36/1000</f>
        <v>5394.45161334773</v>
      </c>
      <c r="E21" s="99" t="e">
        <f t="shared" si="2"/>
        <v>#REF!</v>
      </c>
      <c r="F21" s="3"/>
    </row>
    <row r="22" spans="1:6" ht="30">
      <c r="A22" s="97">
        <v>4</v>
      </c>
      <c r="B22" s="94" t="s">
        <v>66</v>
      </c>
      <c r="C22" s="95" t="e">
        <f>SUM(C5,C14,C18)</f>
        <v>#REF!</v>
      </c>
      <c r="D22" s="95">
        <f>SUM(D5,D14,D18)</f>
        <v>185336.61521572131</v>
      </c>
      <c r="E22" s="99" t="e">
        <f t="shared" si="1"/>
        <v>#REF!</v>
      </c>
      <c r="F22" s="25"/>
    </row>
    <row r="23" spans="1:6" ht="30">
      <c r="A23" s="97">
        <v>5</v>
      </c>
      <c r="B23" s="94" t="s">
        <v>79</v>
      </c>
      <c r="C23" s="95" t="e">
        <f>SUM(C24:C26)</f>
        <v>#REF!</v>
      </c>
      <c r="D23" s="95">
        <f>SUM(D24:D26)</f>
        <v>45807.38113761117</v>
      </c>
      <c r="E23" s="99" t="e">
        <f t="shared" si="1"/>
        <v>#REF!</v>
      </c>
      <c r="F23" s="25" t="s">
        <v>236</v>
      </c>
    </row>
    <row r="24" spans="1:6">
      <c r="A24" s="8" t="s">
        <v>52</v>
      </c>
      <c r="B24" s="96" t="s">
        <v>62</v>
      </c>
      <c r="C24" s="99" t="e">
        <f>#REF!</f>
        <v>#REF!</v>
      </c>
      <c r="D24" s="99">
        <f>РЭК!E27/1000</f>
        <v>9735.1213303696222</v>
      </c>
      <c r="E24" s="99" t="e">
        <f t="shared" si="1"/>
        <v>#REF!</v>
      </c>
      <c r="F24" s="25"/>
    </row>
    <row r="25" spans="1:6">
      <c r="A25" s="8" t="s">
        <v>53</v>
      </c>
      <c r="B25" s="96" t="s">
        <v>226</v>
      </c>
      <c r="C25" s="99" t="e">
        <f>#REF!</f>
        <v>#REF!</v>
      </c>
      <c r="D25" s="99">
        <f>РЭК!F27/1000</f>
        <v>24375.921883492578</v>
      </c>
      <c r="E25" s="99" t="e">
        <f t="shared" si="1"/>
        <v>#REF!</v>
      </c>
      <c r="F25" s="25"/>
    </row>
    <row r="26" spans="1:6">
      <c r="A26" s="8" t="s">
        <v>54</v>
      </c>
      <c r="B26" s="96" t="s">
        <v>225</v>
      </c>
      <c r="C26" s="99" t="e">
        <f>#REF!</f>
        <v>#REF!</v>
      </c>
      <c r="D26" s="99">
        <f>РЭК!J27/1000</f>
        <v>11696.337923748975</v>
      </c>
      <c r="E26" s="99" t="e">
        <f t="shared" si="1"/>
        <v>#REF!</v>
      </c>
      <c r="F26" s="25"/>
    </row>
    <row r="27" spans="1:6" ht="30">
      <c r="A27" s="98">
        <v>9</v>
      </c>
      <c r="B27" s="3" t="s">
        <v>80</v>
      </c>
      <c r="C27" s="25">
        <v>0.3</v>
      </c>
      <c r="D27" s="25">
        <f>C27</f>
        <v>0.3</v>
      </c>
      <c r="E27" s="99"/>
      <c r="F27" s="25"/>
    </row>
    <row r="28" spans="1:6" ht="45">
      <c r="A28" s="25">
        <v>10</v>
      </c>
      <c r="B28" s="3" t="s">
        <v>81</v>
      </c>
      <c r="C28" s="25">
        <v>0.7</v>
      </c>
      <c r="D28" s="25">
        <f>C28</f>
        <v>0.7</v>
      </c>
      <c r="E28" s="99"/>
      <c r="F28" s="25"/>
    </row>
    <row r="29" spans="1:6" ht="30">
      <c r="A29" s="97">
        <v>11</v>
      </c>
      <c r="B29" s="94" t="s">
        <v>232</v>
      </c>
      <c r="C29" s="95" t="e">
        <f>C5*C27+C23*C28+C14+C18</f>
        <v>#REF!</v>
      </c>
      <c r="D29" s="95">
        <f>D5*D27+D23*D28+D14+D18</f>
        <v>91019.202109320307</v>
      </c>
      <c r="E29" s="99" t="e">
        <f t="shared" si="1"/>
        <v>#REF!</v>
      </c>
      <c r="F29" s="25"/>
    </row>
    <row r="30" spans="1:6">
      <c r="A30" s="97"/>
      <c r="B30" s="96" t="s">
        <v>62</v>
      </c>
      <c r="C30" s="99" t="e">
        <f>(C7+C11)*$C$27+C24*$C$28+C15+C19</f>
        <v>#REF!</v>
      </c>
      <c r="D30" s="99">
        <f>(D7+D11)*$C$27+D24*$C$28+D15+D19</f>
        <v>29318.266653986648</v>
      </c>
      <c r="E30" s="99" t="e">
        <f t="shared" si="1"/>
        <v>#REF!</v>
      </c>
      <c r="F30" s="25"/>
    </row>
    <row r="31" spans="1:6">
      <c r="A31" s="97"/>
      <c r="B31" s="96" t="s">
        <v>226</v>
      </c>
      <c r="C31" s="99" t="e">
        <f t="shared" ref="C31:D32" si="3">(C8+C12)*$C$27+C25*$C$28+C16+C20</f>
        <v>#REF!</v>
      </c>
      <c r="D31" s="99">
        <f t="shared" si="3"/>
        <v>46697.191629112327</v>
      </c>
      <c r="E31" s="99" t="e">
        <f t="shared" si="1"/>
        <v>#REF!</v>
      </c>
      <c r="F31" s="25"/>
    </row>
    <row r="32" spans="1:6">
      <c r="A32" s="97"/>
      <c r="B32" s="96" t="s">
        <v>225</v>
      </c>
      <c r="C32" s="99" t="e">
        <f t="shared" si="3"/>
        <v>#REF!</v>
      </c>
      <c r="D32" s="99">
        <f t="shared" si="3"/>
        <v>15003.743826221333</v>
      </c>
      <c r="E32" s="99" t="e">
        <f t="shared" si="1"/>
        <v>#REF!</v>
      </c>
      <c r="F32" s="25"/>
    </row>
    <row r="33" spans="1:6">
      <c r="A33" s="100">
        <v>12</v>
      </c>
      <c r="B33" s="3" t="s">
        <v>213</v>
      </c>
      <c r="C33" s="23" t="e">
        <f>SUM(C30:C32)</f>
        <v>#REF!</v>
      </c>
      <c r="D33" s="23">
        <f>SUM(D30:D32)</f>
        <v>91019.202109320293</v>
      </c>
      <c r="E33" s="99" t="e">
        <f t="shared" si="1"/>
        <v>#REF!</v>
      </c>
      <c r="F33" s="25"/>
    </row>
    <row r="34" spans="1:6">
      <c r="A34" s="25"/>
      <c r="B34" s="3" t="s">
        <v>235</v>
      </c>
      <c r="C34" s="25"/>
      <c r="D34" s="23">
        <f>РЭК!D25/1000</f>
        <v>89399.518820694342</v>
      </c>
      <c r="E34" s="98"/>
      <c r="F34" s="25"/>
    </row>
    <row r="35" spans="1:6">
      <c r="A35" s="25"/>
      <c r="B35" s="3" t="s">
        <v>238</v>
      </c>
      <c r="C35" s="25"/>
      <c r="D35" s="23">
        <f>D33-D34</f>
        <v>1619.6832886259508</v>
      </c>
      <c r="E35" s="98"/>
      <c r="F35" s="25"/>
    </row>
  </sheetData>
  <mergeCells count="1">
    <mergeCell ref="A2:F2"/>
  </mergeCells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7"/>
  <sheetViews>
    <sheetView workbookViewId="0">
      <selection activeCell="D4" sqref="D4"/>
    </sheetView>
  </sheetViews>
  <sheetFormatPr defaultRowHeight="15"/>
  <cols>
    <col min="2" max="2" width="35" customWidth="1"/>
    <col min="3" max="3" width="12.85546875" customWidth="1"/>
    <col min="4" max="4" width="11.85546875" customWidth="1"/>
    <col min="5" max="5" width="14" customWidth="1"/>
  </cols>
  <sheetData>
    <row r="1" spans="1:5">
      <c r="B1" t="s">
        <v>244</v>
      </c>
    </row>
    <row r="2" spans="1:5">
      <c r="A2" s="4" t="s">
        <v>68</v>
      </c>
      <c r="B2" s="4" t="s">
        <v>69</v>
      </c>
      <c r="C2" s="24" t="s">
        <v>8</v>
      </c>
      <c r="D2" s="24" t="s">
        <v>70</v>
      </c>
      <c r="E2" s="24" t="s">
        <v>242</v>
      </c>
    </row>
    <row r="3" spans="1:5">
      <c r="A3" s="5"/>
      <c r="B3" s="6" t="s">
        <v>71</v>
      </c>
      <c r="C3" s="4"/>
      <c r="D3" s="4"/>
      <c r="E3" s="4"/>
    </row>
    <row r="4" spans="1:5">
      <c r="A4" s="5">
        <v>1</v>
      </c>
      <c r="B4" s="9" t="s">
        <v>72</v>
      </c>
      <c r="C4" s="10" t="e">
        <f>#REF!-#REF!-#REF!-#REF!</f>
        <v>#REF!</v>
      </c>
      <c r="D4" s="10" t="e">
        <f>#REF!</f>
        <v>#REF!</v>
      </c>
      <c r="E4" s="10" t="e">
        <f>E20/E12</f>
        <v>#REF!</v>
      </c>
    </row>
    <row r="5" spans="1:5">
      <c r="A5" s="5">
        <v>2</v>
      </c>
      <c r="B5" s="9" t="s">
        <v>73</v>
      </c>
      <c r="C5" s="10" t="e">
        <f>#REF!-#REF!-#REF!-#REF!</f>
        <v>#REF!</v>
      </c>
      <c r="D5" s="10" t="e">
        <f>#REF!</f>
        <v>#REF!</v>
      </c>
      <c r="E5" s="10" t="e">
        <f>E21/E13</f>
        <v>#REF!</v>
      </c>
    </row>
    <row r="6" spans="1:5">
      <c r="A6" s="5">
        <v>3</v>
      </c>
      <c r="B6" s="9" t="s">
        <v>77</v>
      </c>
      <c r="C6" s="11" t="e">
        <f>C22/C14</f>
        <v>#REF!</v>
      </c>
      <c r="D6" s="11" t="e">
        <f>D22/D14</f>
        <v>#REF!</v>
      </c>
      <c r="E6" s="11" t="e">
        <f>E22/E14</f>
        <v>#REF!</v>
      </c>
    </row>
    <row r="7" spans="1:5">
      <c r="A7" s="8" t="s">
        <v>41</v>
      </c>
      <c r="B7" s="9" t="s">
        <v>233</v>
      </c>
      <c r="C7" s="10" t="e">
        <f>#REF!</f>
        <v>#REF!</v>
      </c>
      <c r="D7" s="21" t="e">
        <f>#REF!</f>
        <v>#REF!</v>
      </c>
      <c r="E7" s="10" t="e">
        <f>(E24+E23)/(E16+E15)</f>
        <v>#REF!</v>
      </c>
    </row>
    <row r="8" spans="1:5">
      <c r="A8" s="8" t="s">
        <v>40</v>
      </c>
      <c r="B8" s="9" t="s">
        <v>234</v>
      </c>
      <c r="C8" s="10" t="e">
        <f>#REF!</f>
        <v>#REF!</v>
      </c>
      <c r="D8" s="10" t="e">
        <f>#REF!</f>
        <v>#REF!</v>
      </c>
      <c r="E8" s="10" t="e">
        <f>E24/E16</f>
        <v>#REF!</v>
      </c>
    </row>
    <row r="9" spans="1:5">
      <c r="A9" s="8" t="s">
        <v>39</v>
      </c>
      <c r="B9" s="9" t="s">
        <v>15</v>
      </c>
      <c r="C9" s="10" t="e">
        <f>#REF!</f>
        <v>#REF!</v>
      </c>
      <c r="D9" s="10" t="e">
        <f>#REF!</f>
        <v>#REF!</v>
      </c>
      <c r="E9" s="10" t="e">
        <f>E25/E17</f>
        <v>#REF!</v>
      </c>
    </row>
    <row r="10" spans="1:5">
      <c r="A10" s="5"/>
      <c r="B10" s="9" t="s">
        <v>76</v>
      </c>
      <c r="C10" s="12" t="e">
        <f>C26/C18</f>
        <v>#REF!</v>
      </c>
      <c r="D10" s="12" t="e">
        <f>D26/D18</f>
        <v>#REF!</v>
      </c>
      <c r="E10" s="12" t="e">
        <f>E26/E18</f>
        <v>#REF!</v>
      </c>
    </row>
    <row r="11" spans="1:5">
      <c r="A11" s="4"/>
      <c r="B11" s="22" t="s">
        <v>74</v>
      </c>
      <c r="C11" s="4"/>
      <c r="D11" s="4"/>
      <c r="E11" s="4"/>
    </row>
    <row r="12" spans="1:5">
      <c r="A12" s="5">
        <v>1</v>
      </c>
      <c r="B12" s="9" t="s">
        <v>72</v>
      </c>
      <c r="C12" s="10" t="e">
        <f>#REF!</f>
        <v>#REF!</v>
      </c>
      <c r="D12" s="10" t="e">
        <f>#REF!</f>
        <v>#REF!</v>
      </c>
      <c r="E12" s="10" t="e">
        <f>SUM(C12:D12)</f>
        <v>#REF!</v>
      </c>
    </row>
    <row r="13" spans="1:5">
      <c r="A13" s="5">
        <v>2</v>
      </c>
      <c r="B13" s="9" t="s">
        <v>73</v>
      </c>
      <c r="C13" s="10" t="e">
        <f>#REF!</f>
        <v>#REF!</v>
      </c>
      <c r="D13" s="10" t="e">
        <f>#REF!</f>
        <v>#REF!</v>
      </c>
      <c r="E13" s="10" t="e">
        <f>SUM(C13:D13)</f>
        <v>#REF!</v>
      </c>
    </row>
    <row r="14" spans="1:5">
      <c r="A14" s="5">
        <v>3</v>
      </c>
      <c r="B14" s="9" t="s">
        <v>77</v>
      </c>
      <c r="C14" s="10" t="e">
        <f>SUM(C15:C16)</f>
        <v>#REF!</v>
      </c>
      <c r="D14" s="10" t="e">
        <f>SUM(D15:D16)</f>
        <v>#REF!</v>
      </c>
      <c r="E14" s="10" t="e">
        <f>SUM(E15:E16)</f>
        <v>#REF!</v>
      </c>
    </row>
    <row r="15" spans="1:5">
      <c r="A15" s="8" t="s">
        <v>41</v>
      </c>
      <c r="B15" s="9" t="s">
        <v>233</v>
      </c>
      <c r="C15" s="10" t="e">
        <f>#REF!</f>
        <v>#REF!</v>
      </c>
      <c r="D15" s="21" t="e">
        <f>#REF!</f>
        <v>#REF!</v>
      </c>
      <c r="E15" s="10" t="e">
        <f t="shared" ref="E15" si="0">SUM(C15:D15)</f>
        <v>#REF!</v>
      </c>
    </row>
    <row r="16" spans="1:5">
      <c r="A16" s="8" t="s">
        <v>40</v>
      </c>
      <c r="B16" s="9" t="s">
        <v>234</v>
      </c>
      <c r="C16" s="10" t="e">
        <f>#REF!</f>
        <v>#REF!</v>
      </c>
      <c r="D16" s="21" t="e">
        <f>#REF!</f>
        <v>#REF!</v>
      </c>
      <c r="E16" s="10" t="e">
        <f>SUM(C16:D16)</f>
        <v>#REF!</v>
      </c>
    </row>
    <row r="17" spans="1:5">
      <c r="A17" s="8" t="s">
        <v>39</v>
      </c>
      <c r="B17" s="9" t="s">
        <v>15</v>
      </c>
      <c r="C17" s="10" t="e">
        <f>#REF!</f>
        <v>#REF!</v>
      </c>
      <c r="D17" s="10" t="e">
        <f>#REF!</f>
        <v>#REF!</v>
      </c>
      <c r="E17" s="10" t="e">
        <f t="shared" ref="E17" si="1">SUM(C17:D17)</f>
        <v>#REF!</v>
      </c>
    </row>
    <row r="18" spans="1:5">
      <c r="A18" s="4"/>
      <c r="B18" s="9" t="s">
        <v>3</v>
      </c>
      <c r="C18" s="11" t="e">
        <f>C12+C13+C14+C17</f>
        <v>#REF!</v>
      </c>
      <c r="D18" s="11" t="e">
        <f>D12+D13+D14+D17</f>
        <v>#REF!</v>
      </c>
      <c r="E18" s="11" t="e">
        <f>E12+E13+E14+E17</f>
        <v>#REF!</v>
      </c>
    </row>
    <row r="19" spans="1:5">
      <c r="A19" s="4"/>
      <c r="B19" s="22" t="s">
        <v>75</v>
      </c>
      <c r="C19" s="4"/>
      <c r="D19" s="4"/>
      <c r="E19" s="4"/>
    </row>
    <row r="20" spans="1:5">
      <c r="A20" s="5">
        <v>1</v>
      </c>
      <c r="B20" s="9" t="s">
        <v>72</v>
      </c>
      <c r="C20" s="7" t="e">
        <f>C4*C12</f>
        <v>#REF!</v>
      </c>
      <c r="D20" s="7" t="e">
        <f>D4*D12</f>
        <v>#REF!</v>
      </c>
      <c r="E20" s="7" t="e">
        <f>SUM(C20:D20)</f>
        <v>#REF!</v>
      </c>
    </row>
    <row r="21" spans="1:5">
      <c r="A21" s="5">
        <v>2</v>
      </c>
      <c r="B21" s="9" t="s">
        <v>73</v>
      </c>
      <c r="C21" s="7" t="e">
        <f>C5*C13</f>
        <v>#REF!</v>
      </c>
      <c r="D21" s="7" t="e">
        <f>D5*D13</f>
        <v>#REF!</v>
      </c>
      <c r="E21" s="7" t="e">
        <f t="shared" ref="E21:E25" si="2">SUM(C21:D21)</f>
        <v>#REF!</v>
      </c>
    </row>
    <row r="22" spans="1:5">
      <c r="A22" s="5">
        <v>3</v>
      </c>
      <c r="B22" s="9" t="s">
        <v>77</v>
      </c>
      <c r="C22" s="7" t="e">
        <f>SUM(C23:C24)</f>
        <v>#REF!</v>
      </c>
      <c r="D22" s="7" t="e">
        <f>SUM(D23:D24)</f>
        <v>#REF!</v>
      </c>
      <c r="E22" s="7" t="e">
        <f>SUM(E23:E24)</f>
        <v>#REF!</v>
      </c>
    </row>
    <row r="23" spans="1:5">
      <c r="A23" s="8" t="s">
        <v>41</v>
      </c>
      <c r="B23" s="9" t="s">
        <v>233</v>
      </c>
      <c r="C23" s="7" t="e">
        <f t="shared" ref="C23:D25" si="3">C7*C15</f>
        <v>#REF!</v>
      </c>
      <c r="D23" s="23" t="e">
        <f t="shared" si="3"/>
        <v>#REF!</v>
      </c>
      <c r="E23" s="7" t="e">
        <f t="shared" si="2"/>
        <v>#REF!</v>
      </c>
    </row>
    <row r="24" spans="1:5">
      <c r="A24" s="8" t="s">
        <v>40</v>
      </c>
      <c r="B24" s="9" t="s">
        <v>234</v>
      </c>
      <c r="C24" s="7" t="e">
        <f t="shared" si="3"/>
        <v>#REF!</v>
      </c>
      <c r="D24" s="7" t="e">
        <f t="shared" si="3"/>
        <v>#REF!</v>
      </c>
      <c r="E24" s="7" t="e">
        <f t="shared" si="2"/>
        <v>#REF!</v>
      </c>
    </row>
    <row r="25" spans="1:5">
      <c r="A25" s="8" t="s">
        <v>39</v>
      </c>
      <c r="B25" s="9" t="s">
        <v>15</v>
      </c>
      <c r="C25" s="7" t="e">
        <f t="shared" si="3"/>
        <v>#REF!</v>
      </c>
      <c r="D25" s="7" t="e">
        <f t="shared" si="3"/>
        <v>#REF!</v>
      </c>
      <c r="E25" s="7" t="e">
        <f t="shared" si="2"/>
        <v>#REF!</v>
      </c>
    </row>
    <row r="26" spans="1:5">
      <c r="A26" s="4"/>
      <c r="B26" s="9" t="s">
        <v>3</v>
      </c>
      <c r="C26" s="12" t="e">
        <f>C20+C21+C22+C25</f>
        <v>#REF!</v>
      </c>
      <c r="D26" s="12" t="e">
        <f>D20+D21+D22+D25</f>
        <v>#REF!</v>
      </c>
      <c r="E26" s="12" t="e">
        <f>E20+E21+E22+E25</f>
        <v>#REF!</v>
      </c>
    </row>
    <row r="27" spans="1:5">
      <c r="B2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Раздел1</vt:lpstr>
      <vt:lpstr>Раздел2</vt:lpstr>
      <vt:lpstr>Раздел3</vt:lpstr>
      <vt:lpstr>РЭК</vt:lpstr>
      <vt:lpstr>Анализ отклонений</vt:lpstr>
      <vt:lpstr>Сборы_Проверка_РЭК</vt:lpstr>
      <vt:lpstr>Раздел2!Заголовки_для_печати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Надежда Владимировна</dc:creator>
  <cp:lastModifiedBy>Барышев Алексей Сергеевич</cp:lastModifiedBy>
  <cp:lastPrinted>2019-09-09T14:57:55Z</cp:lastPrinted>
  <dcterms:created xsi:type="dcterms:W3CDTF">2017-10-05T08:17:03Z</dcterms:created>
  <dcterms:modified xsi:type="dcterms:W3CDTF">2019-09-10T05:34:03Z</dcterms:modified>
</cp:coreProperties>
</file>